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00" windowHeight="6285" tabRatio="855" activeTab="0"/>
  </bookViews>
  <sheets>
    <sheet name="Осн. прогнозн. показатели" sheetId="1" r:id="rId1"/>
    <sheet name="Среднесрочный фин.план" sheetId="2" r:id="rId2"/>
    <sheet name="Предельные бюджеты" sheetId="3" r:id="rId3"/>
    <sheet name="Лист1" sheetId="4" r:id="rId4"/>
  </sheets>
  <definedNames>
    <definedName name="_xlnm.Print_Area" localSheetId="0">'Осн. прогнозн. показатели'!$A$1:$J$49</definedName>
    <definedName name="_xlnm.Print_Area" localSheetId="2">'Предельные бюджеты'!$A$1:$K$88</definedName>
  </definedNames>
  <calcPr fullCalcOnLoad="1"/>
</workbook>
</file>

<file path=xl/sharedStrings.xml><?xml version="1.0" encoding="utf-8"?>
<sst xmlns="http://schemas.openxmlformats.org/spreadsheetml/2006/main" count="328" uniqueCount="190">
  <si>
    <t>ПОКАЗАТЕЛИ</t>
  </si>
  <si>
    <t>ПЛАНОВЫЙ ПЕРИОД</t>
  </si>
  <si>
    <t>УТВЕРЖДЕНО РЕШЕНИЕМ</t>
  </si>
  <si>
    <t>ОЖИДАЕМОЕ ИСПОЛНЕНИЕ</t>
  </si>
  <si>
    <t>Александровского сельского поселения Усть-Лабинского района</t>
  </si>
  <si>
    <t>Налог на прибыль организаций</t>
  </si>
  <si>
    <t>Налог на доходы физических лиц</t>
  </si>
  <si>
    <t>Акцизы</t>
  </si>
  <si>
    <t>ЕНВД</t>
  </si>
  <si>
    <t>ЕСХН</t>
  </si>
  <si>
    <t>Налог на имущество физических лиц</t>
  </si>
  <si>
    <t>Налог на имущество организаций</t>
  </si>
  <si>
    <t>Налог на наследование или дарение</t>
  </si>
  <si>
    <t>Земельный налог</t>
  </si>
  <si>
    <t>Налог на добычу полезных ископаемых</t>
  </si>
  <si>
    <t>Государственная пошлина</t>
  </si>
  <si>
    <t>Прочие</t>
  </si>
  <si>
    <t>Налоговые доходы всего ( эк.клас.110)</t>
  </si>
  <si>
    <t>Дивиденты по акциям и доходы от прочих форм участия в капитале, находящихся в гос. и муниц. собст-ти</t>
  </si>
  <si>
    <t>кредитов</t>
  </si>
  <si>
    <t>городов и поселков</t>
  </si>
  <si>
    <t>ИЖС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</si>
  <si>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</si>
  <si>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</si>
  <si>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</si>
  <si>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Возмещение потерь с/х производства</t>
  </si>
  <si>
    <t>Доходы от оказания платных услуг (эк.клас.130)</t>
  </si>
  <si>
    <t>Доходы от оказания платных услуг и компенсации затрат государства</t>
  </si>
  <si>
    <t>Иные доходы</t>
  </si>
  <si>
    <t>Штрафы, санкции, возмещение ущерба</t>
  </si>
  <si>
    <t>Безвозмездные поступления, прочие</t>
  </si>
  <si>
    <t>Всего доходы</t>
  </si>
  <si>
    <t>Источники финансирования ( поступления от продажи земельных участков, акций)</t>
  </si>
  <si>
    <t>Итого поступлений</t>
  </si>
  <si>
    <t>Задолженность и перерасчеты по отмененным налогам,сборам и иным обязательным платежам</t>
  </si>
  <si>
    <t>ОСНОВНЫЕ ПРОГНОЗНЫЕ ПОКАЗАТЕЛИ</t>
  </si>
  <si>
    <t>поступлений Александровского сельского поселения Усть-Лабинского района на среднесрочную перспективу</t>
  </si>
  <si>
    <t>Приложение №1</t>
  </si>
  <si>
    <t>ДОХОДЫ ВСЕГО</t>
  </si>
  <si>
    <t>в т.ч.</t>
  </si>
  <si>
    <t>Доходы</t>
  </si>
  <si>
    <t xml:space="preserve">                 Налоговые доходы</t>
  </si>
  <si>
    <t xml:space="preserve">                 Доходы от собственности</t>
  </si>
  <si>
    <t xml:space="preserve">                 Доходы от оказания платных усл</t>
  </si>
  <si>
    <t>РАСХОДЫ ВСЕГО</t>
  </si>
  <si>
    <t>в т.ч.межбюджетные трансферты</t>
  </si>
  <si>
    <t>расходы на обслуживание муниципального долга</t>
  </si>
  <si>
    <t>из общего объема расходов</t>
  </si>
  <si>
    <t xml:space="preserve">    расходы текущего характера</t>
  </si>
  <si>
    <t xml:space="preserve">    расходы инвестиционного характера</t>
  </si>
  <si>
    <t>ПРОФИЦИТ (+), ДЕФИЦИТ (-)</t>
  </si>
  <si>
    <t>ИСТОЧНИКИ ФИНАНСИРОВАНИЯ ДЕФИЦИТА</t>
  </si>
  <si>
    <t>кредитные соглашения и договоры</t>
  </si>
  <si>
    <t>муниципальные ценные бумаги (облигации)</t>
  </si>
  <si>
    <t>поступления от продажи муниципального имущества</t>
  </si>
  <si>
    <t>Муниципальный долг</t>
  </si>
  <si>
    <t xml:space="preserve">     На начало года</t>
  </si>
  <si>
    <t xml:space="preserve">     На конец года</t>
  </si>
  <si>
    <t>Предельный объем муниципального долга</t>
  </si>
  <si>
    <t>в т.ч. предельный объем обязательств по муниципальным гарантиям</t>
  </si>
  <si>
    <t>Приложение №2</t>
  </si>
  <si>
    <t>тыс.руб</t>
  </si>
  <si>
    <t>ожидаемое</t>
  </si>
  <si>
    <t>утверждено</t>
  </si>
  <si>
    <t>плановый период</t>
  </si>
  <si>
    <t>Приложение№3</t>
  </si>
  <si>
    <t>Александровского сельского поселения</t>
  </si>
  <si>
    <t>ПРЕДЕЛЬНЫЕ БЮДЖЕТЫ</t>
  </si>
  <si>
    <t>субъектов бюджетного планирования Александровского сельского поселения</t>
  </si>
  <si>
    <t>наименование</t>
  </si>
  <si>
    <t>код СБП</t>
  </si>
  <si>
    <t>Рз</t>
  </si>
  <si>
    <t>ПР</t>
  </si>
  <si>
    <t>утвержд решением о бюджете</t>
  </si>
  <si>
    <t>ожидаемое исполнение</t>
  </si>
  <si>
    <t xml:space="preserve">Общегосударственные вопросы </t>
  </si>
  <si>
    <t>01</t>
  </si>
  <si>
    <t>02</t>
  </si>
  <si>
    <t>Функционирование высшего должностного лица субъекта РФ и органа местного самоуравления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</si>
  <si>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</si>
  <si>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</si>
  <si>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</si>
  <si>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</si>
  <si>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09</t>
  </si>
  <si>
    <t>Жилищно-коммунальное хозяйство</t>
  </si>
  <si>
    <t>05</t>
  </si>
  <si>
    <t>00</t>
  </si>
  <si>
    <t>11</t>
  </si>
  <si>
    <t>Всего расходов, в том числе</t>
  </si>
  <si>
    <t>08</t>
  </si>
  <si>
    <t>СРЕДНЕСРОЧНЫЙ  ФИНАНСОВЫЙ  ПЛАН</t>
  </si>
  <si>
    <t>Остатки прошлых лет</t>
  </si>
  <si>
    <t>Усть-Лабинского района</t>
  </si>
  <si>
    <t>14</t>
  </si>
  <si>
    <t>прочие (продажа земли)</t>
  </si>
  <si>
    <t>12</t>
  </si>
  <si>
    <t>Национальная экономика</t>
  </si>
  <si>
    <t>Дорожное хозяйство</t>
  </si>
  <si>
    <t xml:space="preserve">к постановлению администрации </t>
  </si>
  <si>
    <t xml:space="preserve">к постановлению администрации  </t>
  </si>
  <si>
    <t>к постановлению администрации</t>
  </si>
  <si>
    <t>Уличное освещение</t>
  </si>
  <si>
    <t>Озеленение</t>
  </si>
  <si>
    <t>Оценка недвижимости, признание прав и регулирование отношений по государственной и муниципальной собственности</t>
  </si>
  <si>
    <t>Центральный аппарат</t>
  </si>
  <si>
    <t>Образование и организация деятельности административных комиссий</t>
  </si>
  <si>
    <t xml:space="preserve">Подготовка населения и организаций к действиям и чрезвычайной ситуации в мирное и военное время </t>
  </si>
  <si>
    <t>10</t>
  </si>
  <si>
    <t>Учреждения культуры и мероприятия в сфере культуры и кинематографии, выполнение государственного (муниципального) задания, в том числе содержание имущества</t>
  </si>
  <si>
    <t>Физическая культура и спорт</t>
  </si>
  <si>
    <t>Физическая культура и спорт, выполнение государственного (муниципального) задания, в том числе содержание имущества</t>
  </si>
  <si>
    <t>13</t>
  </si>
  <si>
    <t>Предупреждения и ликвидация последствий чрезвычайных ситуаций и стихийных бедствий природного и техногенного характера</t>
  </si>
  <si>
    <t>Мероприятия по землеустройству и землепользованию</t>
  </si>
  <si>
    <t xml:space="preserve">Обеспечение деятельности подведомственных учреждений, выполнение государственного (муниципального) задания, в том числе содержание имущества  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</si>
  <si>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</si>
  <si>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</si>
  <si>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Доходы от собственности и прочие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</si>
  <si>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</si>
  <si>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Дорожное хозяйство (дорожное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</si>
  <si>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</si>
  <si>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</si>
  <si>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Выполнение государственного (муниципального) задания</t>
  </si>
  <si>
    <t>Благоустройство</t>
  </si>
  <si>
    <t>Другие общегосударственные вопросы</t>
  </si>
  <si>
    <t>Образование</t>
  </si>
  <si>
    <t>07</t>
  </si>
  <si>
    <t>Молодежная политика и оздоровление детей</t>
  </si>
  <si>
    <t>Муниципальная целевая программа "Проведение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"</t>
  </si>
  <si>
    <t>Муниципальная целевая программа "Информационное освещение деятельности органов местного самоуправления Александровского сельского поселения Усть-Лабинского района "</t>
  </si>
  <si>
    <t>Поисковые и аварийно-спасательные учреждения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</si>
  <si>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</si>
  <si>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</si>
  <si>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2017 год</t>
  </si>
  <si>
    <t xml:space="preserve">другие источники финансирования дефицита бюджета </t>
  </si>
  <si>
    <t>Обеспечение проведение выборов и референдумов</t>
  </si>
  <si>
    <t xml:space="preserve">Мероприятия по обеспечению выборов и референдумов </t>
  </si>
  <si>
    <t>Ведомственная целевая программа "Развитие муниципальной службы в Александровском сельском поселении Усть-Лабинского района "</t>
  </si>
  <si>
    <t>Резервный фонд</t>
  </si>
  <si>
    <t>Организация библиотечного обслуживания</t>
  </si>
  <si>
    <t>Обеспечение населения услугами учреждений культуры</t>
  </si>
  <si>
    <t>Муниципальная целевая прорамма "Социальная поддержка отдельных категорий населения Александровского сельского поселения Усть-Лабинского района"</t>
  </si>
  <si>
    <t>Физическая культура</t>
  </si>
  <si>
    <t>Ведомственная целевая программа "Развитие малого предпринимательства на территории Александровского сельского поселения Усть-Лабинского района"</t>
  </si>
  <si>
    <t>Муниципальная(ведомственная) целевая программа "Мероприятия по участию в профилактике терроризма и экстремизма на территории Александровского сельского поселения Усть-Лабинского района"</t>
  </si>
  <si>
    <t>Муниципальная(ведомственная) целевая программа "Обеспечение первичных мер пожарной безопасности на территории Александровского сельского поселения Усть-Лабинского района"</t>
  </si>
  <si>
    <t>Доходы, получаемые в виде арендной платы за земли</t>
  </si>
  <si>
    <t>Резервные фонды поселений</t>
  </si>
  <si>
    <t>2018 год</t>
  </si>
  <si>
    <t>ВЦП " Доступная среда жизнедеятельности инвалидов и иных маломобильных групп населения в Александровском сельском поселении Усть-Лабинского района"</t>
  </si>
  <si>
    <t>ВЦП " Противодействие коррупции в Александровском сельском поселении Усть-Лабинского района"</t>
  </si>
  <si>
    <t>2019 год</t>
  </si>
  <si>
    <t>Начальник финансового отдела                                                                  Г.А. Репина</t>
  </si>
  <si>
    <t>Начальник финансового отдела                                                       Г.А. Репина</t>
  </si>
  <si>
    <t>Всего доходы ( без безвозмездных, прочих)</t>
  </si>
  <si>
    <t xml:space="preserve"> </t>
  </si>
  <si>
    <t>Начальник финансового отдела                                                           Г.А. Репина</t>
  </si>
  <si>
    <t xml:space="preserve">                 Штрафы, санкции, возмещение ущерба</t>
  </si>
  <si>
    <t>Субсидии на капитальный ремонт и ремонт автомобильных дорог общего пользования</t>
  </si>
  <si>
    <t>Муниципальная (ВЦП) целевая программа "Мероприятия по повышению безопасности дорожного движения в Александровском сельском поселении Усть-Лабинского района"</t>
  </si>
  <si>
    <t>Иные межбюджетные трансферты</t>
  </si>
  <si>
    <t xml:space="preserve">Культура, кинематография </t>
  </si>
  <si>
    <t>Субсидии на дополнительную помощь для решения социально-значимых вопросов</t>
  </si>
  <si>
    <t>Безвозмездные поступления всего:</t>
  </si>
  <si>
    <t>Субвенции бюджетам сельских поселений</t>
  </si>
  <si>
    <t>в т.ч.  Дотации бюджетам  бюджетной системы РФ</t>
  </si>
  <si>
    <t>Прочие субсидии бюджетам бюджетной системы РФ (межбюджетные субсидии)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</si>
  <si>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</si>
  <si>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</si>
  <si>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отчет 2016 г</t>
  </si>
  <si>
    <t>2017год</t>
  </si>
  <si>
    <t>2019          год</t>
  </si>
  <si>
    <t>2020       год</t>
  </si>
  <si>
    <t>на 2018-2020 годы</t>
  </si>
  <si>
    <t>отчет 2016г</t>
  </si>
  <si>
    <t>2020 год</t>
  </si>
  <si>
    <t>Усть-Лабинского района в 2018-2020 годы</t>
  </si>
  <si>
    <t>отчетный год      2016</t>
  </si>
  <si>
    <t>текущий 2017</t>
  </si>
  <si>
    <t>очередн финансовый год  2018</t>
  </si>
  <si>
    <t>1-й  год  2019</t>
  </si>
  <si>
    <t>2-й год  2020</t>
  </si>
  <si>
    <t>ожид 2017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</si>
  <si>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</si>
  <si>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Прочие мероприятия по благоустройству городских округов и поселений</t>
  </si>
  <si>
    <t>Ведомственная целевая программа "Приобретение муниципального имущества для благоустройства территории Александровского сельского поселения Усть-Лабинского района"</t>
  </si>
  <si>
    <t>от 07 ноября 2017года   № 103</t>
  </si>
  <si>
    <t>Ведомственная целевая программа "Развитие жилищно-коммунального хозяйства на территории Александровского сельского поселения Усть-Лабинского района"</t>
  </si>
  <si>
    <t>Коммунальное хозяйство</t>
  </si>
  <si>
    <t>Ведомственная целевая программа "Проведение мероприятий по благоустройству территории Александровского сельского поселения Усть-Лабинского района"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</si>
</sst>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80" fontId="9" fillId="0" borderId="1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/>
    </xf>
    <xf numFmtId="180" fontId="8" fillId="0" borderId="12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80" fontId="9" fillId="33" borderId="11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>
      <alignment horizontal="center"/>
    </xf>
    <xf numFmtId="180" fontId="9" fillId="33" borderId="10" xfId="0" applyNumberFormat="1" applyFont="1" applyFill="1" applyBorder="1" applyAlignment="1">
      <alignment horizontal="center"/>
    </xf>
    <xf numFmtId="180" fontId="8" fillId="33" borderId="1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center" wrapText="1"/>
    </xf>
    <xf numFmtId="180" fontId="51" fillId="34" borderId="10" xfId="0" applyNumberFormat="1" applyFont="1" applyFill="1" applyBorder="1" applyAlignment="1">
      <alignment horizontal="center"/>
    </xf>
    <xf numFmtId="180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180" fontId="9" fillId="33" borderId="10" xfId="0" applyNumberFormat="1" applyFont="1" applyFill="1" applyBorder="1" applyAlignment="1">
      <alignment horizontal="center" vertical="center"/>
    </xf>
    <xf numFmtId="180" fontId="11" fillId="35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80" fontId="11" fillId="33" borderId="10" xfId="0" applyNumberFormat="1" applyFont="1" applyFill="1" applyBorder="1" applyAlignment="1">
      <alignment horizontal="center"/>
    </xf>
    <xf numFmtId="180" fontId="10" fillId="33" borderId="10" xfId="0" applyNumberFormat="1" applyFont="1" applyFill="1" applyBorder="1" applyAlignment="1">
      <alignment horizontal="center"/>
    </xf>
    <xf numFmtId="180" fontId="9" fillId="36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80" fontId="52" fillId="33" borderId="10" xfId="0" applyNumberFormat="1" applyFont="1" applyFill="1" applyBorder="1" applyAlignment="1">
      <alignment horizontal="center"/>
    </xf>
    <xf numFmtId="180" fontId="52" fillId="0" borderId="12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80" fontId="9" fillId="35" borderId="11" xfId="0" applyNumberFormat="1" applyFont="1" applyFill="1" applyBorder="1" applyAlignment="1">
      <alignment horizontal="center"/>
    </xf>
    <xf numFmtId="0" fontId="9" fillId="36" borderId="13" xfId="0" applyFont="1" applyFill="1" applyBorder="1" applyAlignment="1">
      <alignment horizontal="left"/>
    </xf>
    <xf numFmtId="0" fontId="9" fillId="36" borderId="14" xfId="0" applyFont="1" applyFill="1" applyBorder="1" applyAlignment="1">
      <alignment horizontal="left"/>
    </xf>
    <xf numFmtId="0" fontId="9" fillId="36" borderId="1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1" fillId="33" borderId="13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0" fillId="0" borderId="13" xfId="0" applyFont="1" applyBorder="1" applyAlignment="1">
      <alignment horizontal="justify"/>
    </xf>
    <xf numFmtId="0" fontId="10" fillId="0" borderId="14" xfId="0" applyFont="1" applyBorder="1" applyAlignment="1">
      <alignment horizontal="justify"/>
    </xf>
    <xf numFmtId="0" fontId="10" fillId="0" borderId="11" xfId="0" applyFont="1" applyBorder="1" applyAlignment="1">
      <alignment horizontal="justify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1" fillId="35" borderId="13" xfId="0" applyFont="1" applyFill="1" applyBorder="1" applyAlignment="1">
      <alignment horizontal="left"/>
    </xf>
    <xf numFmtId="0" fontId="11" fillId="35" borderId="14" xfId="0" applyFont="1" applyFill="1" applyBorder="1" applyAlignment="1">
      <alignment horizontal="left"/>
    </xf>
    <xf numFmtId="0" fontId="11" fillId="35" borderId="11" xfId="0" applyFont="1" applyFill="1" applyBorder="1" applyAlignment="1">
      <alignment horizontal="left"/>
    </xf>
    <xf numFmtId="0" fontId="10" fillId="0" borderId="13" xfId="0" applyFont="1" applyBorder="1" applyAlignment="1">
      <alignment horizontal="justify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13" xfId="0" applyFont="1" applyBorder="1" applyAlignment="1">
      <alignment horizontal="justify"/>
    </xf>
    <xf numFmtId="0" fontId="9" fillId="0" borderId="14" xfId="0" applyFont="1" applyBorder="1" applyAlignment="1">
      <alignment horizontal="justify"/>
    </xf>
    <xf numFmtId="0" fontId="9" fillId="0" borderId="11" xfId="0" applyFont="1" applyBorder="1" applyAlignment="1">
      <alignment horizontal="justify"/>
    </xf>
    <xf numFmtId="0" fontId="8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8" fillId="0" borderId="13" xfId="0" applyFont="1" applyBorder="1" applyAlignment="1">
      <alignment horizontal="justify"/>
    </xf>
    <xf numFmtId="0" fontId="8" fillId="0" borderId="14" xfId="0" applyFont="1" applyBorder="1" applyAlignment="1">
      <alignment horizontal="justify"/>
    </xf>
    <xf numFmtId="0" fontId="8" fillId="0" borderId="11" xfId="0" applyFont="1" applyBorder="1" applyAlignment="1">
      <alignment horizontal="justify"/>
    </xf>
    <xf numFmtId="0" fontId="8" fillId="0" borderId="13" xfId="0" applyFont="1" applyBorder="1" applyAlignment="1">
      <alignment horizontal="justify" wrapText="1"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35" borderId="13" xfId="0" applyFont="1" applyFill="1" applyBorder="1" applyAlignment="1">
      <alignment horizontal="left"/>
    </xf>
    <xf numFmtId="0" fontId="9" fillId="35" borderId="14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left" vertical="top" wrapText="1"/>
    </xf>
    <xf numFmtId="0" fontId="9" fillId="34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34" borderId="13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1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2.125" style="0" customWidth="1"/>
    <col min="4" max="4" width="19.625" style="0" customWidth="1"/>
    <col min="5" max="5" width="8.625" style="0" customWidth="1"/>
    <col min="6" max="6" width="9.875" style="0" customWidth="1"/>
    <col min="7" max="7" width="9.125" style="0" customWidth="1"/>
    <col min="8" max="8" width="7.75390625" style="0" customWidth="1"/>
    <col min="9" max="9" width="9.25390625" style="0" customWidth="1"/>
  </cols>
  <sheetData>
    <row r="1" spans="2:11" ht="12.75">
      <c r="B1" s="11"/>
      <c r="C1" s="11"/>
      <c r="D1" s="11"/>
      <c r="E1" s="11"/>
      <c r="F1" s="96" t="s">
        <v>37</v>
      </c>
      <c r="G1" s="96"/>
      <c r="H1" s="96"/>
      <c r="I1" s="96"/>
      <c r="J1" s="96"/>
      <c r="K1" s="4"/>
    </row>
    <row r="2" spans="2:11" ht="12.75">
      <c r="B2" s="11"/>
      <c r="C2" s="11"/>
      <c r="D2" s="11"/>
      <c r="E2" s="11"/>
      <c r="F2" s="96" t="s">
        <v>99</v>
      </c>
      <c r="G2" s="96"/>
      <c r="H2" s="96"/>
      <c r="I2" s="96"/>
      <c r="J2" s="96"/>
      <c r="K2" s="4"/>
    </row>
    <row r="3" spans="2:11" ht="12.75">
      <c r="B3" s="11"/>
      <c r="C3" s="11"/>
      <c r="D3" s="11"/>
      <c r="E3" s="11"/>
      <c r="F3" s="96" t="s">
        <v>66</v>
      </c>
      <c r="G3" s="96"/>
      <c r="H3" s="96"/>
      <c r="I3" s="96"/>
      <c r="J3" s="96"/>
      <c r="K3" s="4"/>
    </row>
    <row r="4" spans="2:11" ht="12.75">
      <c r="B4" s="11"/>
      <c r="C4" s="11"/>
      <c r="D4" s="11"/>
      <c r="E4" s="11"/>
      <c r="F4" s="96" t="s">
        <v>92</v>
      </c>
      <c r="G4" s="96"/>
      <c r="H4" s="96"/>
      <c r="I4" s="96"/>
      <c r="J4" s="96"/>
      <c r="K4" s="4"/>
    </row>
    <row r="5" spans="2:11" ht="12.75">
      <c r="B5" s="11"/>
      <c r="C5" s="11"/>
      <c r="D5" s="11"/>
      <c r="E5" s="11"/>
      <c r="F5" s="96" t="s">
        <v>186</v>
      </c>
      <c r="G5" s="96"/>
      <c r="H5" s="96"/>
      <c r="I5" s="96"/>
      <c r="J5" s="96"/>
      <c r="K5" s="4"/>
    </row>
    <row r="6" spans="2:11" ht="12.75">
      <c r="B6" s="11"/>
      <c r="C6" s="11"/>
      <c r="D6" s="11"/>
      <c r="E6" s="11"/>
      <c r="F6" s="11"/>
      <c r="G6" s="11"/>
      <c r="H6" s="11"/>
      <c r="I6" s="11"/>
      <c r="J6" s="11"/>
      <c r="K6" s="4"/>
    </row>
    <row r="7" spans="2:11" ht="12.75">
      <c r="B7" s="97" t="s">
        <v>35</v>
      </c>
      <c r="C7" s="97"/>
      <c r="D7" s="97"/>
      <c r="E7" s="97"/>
      <c r="F7" s="97"/>
      <c r="G7" s="97"/>
      <c r="H7" s="97"/>
      <c r="I7" s="97"/>
      <c r="J7" s="97"/>
      <c r="K7" s="4"/>
    </row>
    <row r="8" spans="2:11" ht="24.75" customHeight="1">
      <c r="B8" s="84" t="s">
        <v>36</v>
      </c>
      <c r="C8" s="84"/>
      <c r="D8" s="84"/>
      <c r="E8" s="84"/>
      <c r="F8" s="84"/>
      <c r="G8" s="84"/>
      <c r="H8" s="84"/>
      <c r="I8" s="84"/>
      <c r="J8" s="84"/>
      <c r="K8" s="4"/>
    </row>
    <row r="9" spans="2:11" ht="12.75">
      <c r="B9" s="12"/>
      <c r="C9" s="12"/>
      <c r="D9" s="12"/>
      <c r="E9" s="12"/>
      <c r="F9" s="12"/>
      <c r="G9" s="12"/>
      <c r="H9" s="12"/>
      <c r="I9" s="12" t="s">
        <v>61</v>
      </c>
      <c r="J9" s="12"/>
      <c r="K9" s="4"/>
    </row>
    <row r="10" spans="2:11" ht="15" customHeight="1">
      <c r="B10" s="85" t="s">
        <v>0</v>
      </c>
      <c r="C10" s="86"/>
      <c r="D10" s="87"/>
      <c r="E10" s="91" t="s">
        <v>169</v>
      </c>
      <c r="F10" s="93" t="s">
        <v>170</v>
      </c>
      <c r="G10" s="94"/>
      <c r="H10" s="91" t="s">
        <v>148</v>
      </c>
      <c r="I10" s="93" t="s">
        <v>64</v>
      </c>
      <c r="J10" s="94"/>
      <c r="K10" s="4"/>
    </row>
    <row r="11" spans="2:12" ht="29.25" customHeight="1">
      <c r="B11" s="88"/>
      <c r="C11" s="89"/>
      <c r="D11" s="90"/>
      <c r="E11" s="92"/>
      <c r="F11" s="16" t="s">
        <v>63</v>
      </c>
      <c r="G11" s="17" t="s">
        <v>62</v>
      </c>
      <c r="H11" s="95"/>
      <c r="I11" s="18" t="s">
        <v>171</v>
      </c>
      <c r="J11" s="18" t="s">
        <v>172</v>
      </c>
      <c r="K11" s="4"/>
      <c r="L11" t="s">
        <v>155</v>
      </c>
    </row>
    <row r="12" spans="2:14" ht="17.25" customHeight="1">
      <c r="B12" s="78" t="s">
        <v>17</v>
      </c>
      <c r="C12" s="79"/>
      <c r="D12" s="80"/>
      <c r="E12" s="46">
        <f aca="true" t="shared" si="0" ref="E12:J12">E14++E15+E17+E18+E21+E25</f>
        <v>6919.200000000001</v>
      </c>
      <c r="F12" s="46">
        <f t="shared" si="0"/>
        <v>7509.4</v>
      </c>
      <c r="G12" s="46">
        <f t="shared" si="0"/>
        <v>7509.4</v>
      </c>
      <c r="H12" s="46">
        <f t="shared" si="0"/>
        <v>7817.5</v>
      </c>
      <c r="I12" s="46">
        <f t="shared" si="0"/>
        <v>8095.5</v>
      </c>
      <c r="J12" s="46">
        <f t="shared" si="0"/>
        <v>8211</v>
      </c>
      <c r="K12" s="4"/>
      <c r="N12" t="s">
        <v>155</v>
      </c>
    </row>
    <row r="13" spans="2:13" ht="15.75" customHeight="1">
      <c r="B13" s="63" t="s">
        <v>5</v>
      </c>
      <c r="C13" s="64"/>
      <c r="D13" s="65"/>
      <c r="E13" s="49"/>
      <c r="F13" s="14"/>
      <c r="G13" s="14"/>
      <c r="H13" s="14"/>
      <c r="I13" s="14"/>
      <c r="J13" s="14"/>
      <c r="K13" s="4"/>
      <c r="M13" t="s">
        <v>155</v>
      </c>
    </row>
    <row r="14" spans="2:11" ht="14.25" customHeight="1">
      <c r="B14" s="63" t="s">
        <v>6</v>
      </c>
      <c r="C14" s="64"/>
      <c r="D14" s="65"/>
      <c r="E14" s="49">
        <v>1086.1</v>
      </c>
      <c r="F14" s="14">
        <v>1089.3</v>
      </c>
      <c r="G14" s="14">
        <v>1089.3</v>
      </c>
      <c r="H14" s="14">
        <v>1140</v>
      </c>
      <c r="I14" s="14">
        <v>1197</v>
      </c>
      <c r="J14" s="14">
        <v>1257</v>
      </c>
      <c r="K14" s="4"/>
    </row>
    <row r="15" spans="2:11" ht="17.25" customHeight="1">
      <c r="B15" s="82" t="s">
        <v>7</v>
      </c>
      <c r="C15" s="82"/>
      <c r="D15" s="82"/>
      <c r="E15" s="49">
        <v>1635.2</v>
      </c>
      <c r="F15" s="14">
        <v>1643.1</v>
      </c>
      <c r="G15" s="14">
        <v>1643.1</v>
      </c>
      <c r="H15" s="14">
        <v>1304.5</v>
      </c>
      <c r="I15" s="14">
        <v>1465.5</v>
      </c>
      <c r="J15" s="14">
        <v>1462</v>
      </c>
      <c r="K15" s="4"/>
    </row>
    <row r="16" spans="2:11" ht="15.75" customHeight="1">
      <c r="B16" s="83" t="s">
        <v>8</v>
      </c>
      <c r="C16" s="83"/>
      <c r="D16" s="83"/>
      <c r="E16" s="49"/>
      <c r="F16" s="14"/>
      <c r="G16" s="14"/>
      <c r="H16" s="14"/>
      <c r="I16" s="14"/>
      <c r="J16" s="14"/>
      <c r="K16" s="4"/>
    </row>
    <row r="17" spans="2:11" ht="16.5" customHeight="1">
      <c r="B17" s="82" t="s">
        <v>9</v>
      </c>
      <c r="C17" s="82"/>
      <c r="D17" s="82"/>
      <c r="E17" s="49">
        <v>218.2</v>
      </c>
      <c r="F17" s="14">
        <v>223</v>
      </c>
      <c r="G17" s="14">
        <v>223</v>
      </c>
      <c r="H17" s="14">
        <v>228</v>
      </c>
      <c r="I17" s="14">
        <v>240</v>
      </c>
      <c r="J17" s="14">
        <v>252</v>
      </c>
      <c r="K17" s="4"/>
    </row>
    <row r="18" spans="2:11" ht="19.5" customHeight="1">
      <c r="B18" s="63" t="s">
        <v>10</v>
      </c>
      <c r="C18" s="64"/>
      <c r="D18" s="65"/>
      <c r="E18" s="49">
        <v>266.4</v>
      </c>
      <c r="F18" s="14">
        <v>282</v>
      </c>
      <c r="G18" s="14">
        <v>282</v>
      </c>
      <c r="H18" s="14">
        <v>282</v>
      </c>
      <c r="I18" s="14">
        <v>330</v>
      </c>
      <c r="J18" s="14">
        <v>377</v>
      </c>
      <c r="K18" s="4"/>
    </row>
    <row r="19" spans="2:11" ht="15.75" customHeight="1">
      <c r="B19" s="63" t="s">
        <v>11</v>
      </c>
      <c r="C19" s="64"/>
      <c r="D19" s="65"/>
      <c r="E19" s="49"/>
      <c r="F19" s="14"/>
      <c r="G19" s="14"/>
      <c r="H19" s="14"/>
      <c r="I19" s="14"/>
      <c r="J19" s="14"/>
      <c r="K19" s="4"/>
    </row>
    <row r="20" spans="2:12" ht="17.25" customHeight="1">
      <c r="B20" s="63" t="s">
        <v>12</v>
      </c>
      <c r="C20" s="64"/>
      <c r="D20" s="65"/>
      <c r="E20" s="49"/>
      <c r="F20" s="14"/>
      <c r="G20" s="14"/>
      <c r="H20" s="14"/>
      <c r="I20" s="14"/>
      <c r="J20" s="14"/>
      <c r="K20" s="4"/>
      <c r="L20" t="s">
        <v>155</v>
      </c>
    </row>
    <row r="21" spans="2:11" ht="12.75">
      <c r="B21" s="63" t="s">
        <v>13</v>
      </c>
      <c r="C21" s="64"/>
      <c r="D21" s="65"/>
      <c r="E21" s="49">
        <v>3713.3</v>
      </c>
      <c r="F21" s="14">
        <v>4272</v>
      </c>
      <c r="G21" s="14">
        <v>4272</v>
      </c>
      <c r="H21" s="14">
        <v>4863</v>
      </c>
      <c r="I21" s="14">
        <v>4863</v>
      </c>
      <c r="J21" s="14">
        <v>4863</v>
      </c>
      <c r="K21" s="4"/>
    </row>
    <row r="22" spans="2:11" ht="12.75">
      <c r="B22" s="63" t="s">
        <v>14</v>
      </c>
      <c r="C22" s="64"/>
      <c r="D22" s="65"/>
      <c r="E22" s="49"/>
      <c r="F22" s="14"/>
      <c r="G22" s="14"/>
      <c r="H22" s="14"/>
      <c r="I22" s="14"/>
      <c r="J22" s="14"/>
      <c r="K22" s="4"/>
    </row>
    <row r="23" spans="2:11" ht="12.75">
      <c r="B23" s="63" t="s">
        <v>15</v>
      </c>
      <c r="C23" s="64"/>
      <c r="D23" s="65"/>
      <c r="E23" s="49"/>
      <c r="F23" s="14"/>
      <c r="G23" s="14"/>
      <c r="H23" s="14"/>
      <c r="I23" s="14"/>
      <c r="J23" s="14"/>
      <c r="K23" s="4"/>
    </row>
    <row r="24" spans="2:11" ht="28.5" customHeight="1">
      <c r="B24" s="72" t="s">
        <v>34</v>
      </c>
      <c r="C24" s="73"/>
      <c r="D24" s="74"/>
      <c r="E24" s="49"/>
      <c r="F24" s="14"/>
      <c r="G24" s="14"/>
      <c r="H24" s="14"/>
      <c r="I24" s="14"/>
      <c r="J24" s="14"/>
      <c r="K24" s="4"/>
    </row>
    <row r="25" spans="2:11" ht="14.25" customHeight="1">
      <c r="B25" s="63" t="s">
        <v>16</v>
      </c>
      <c r="C25" s="64"/>
      <c r="D25" s="65"/>
      <c r="E25" s="49"/>
      <c r="F25" s="14">
        <v>0</v>
      </c>
      <c r="G25" s="14">
        <v>0</v>
      </c>
      <c r="H25" s="14"/>
      <c r="I25" s="14"/>
      <c r="J25" s="14"/>
      <c r="K25" s="4"/>
    </row>
    <row r="26" spans="2:11" ht="16.5" customHeight="1">
      <c r="B26" s="78" t="s">
        <v>117</v>
      </c>
      <c r="C26" s="79"/>
      <c r="D26" s="80"/>
      <c r="E26" s="46">
        <f aca="true" t="shared" si="1" ref="E26:J26">E29+E33+E37+E32</f>
        <v>197.3</v>
      </c>
      <c r="F26" s="46">
        <f t="shared" si="1"/>
        <v>238.20000000000002</v>
      </c>
      <c r="G26" s="46">
        <f>G29+G33+G37+G32</f>
        <v>238.20000000000002</v>
      </c>
      <c r="H26" s="46">
        <f t="shared" si="1"/>
        <v>197.5</v>
      </c>
      <c r="I26" s="46">
        <f t="shared" si="1"/>
        <v>197.5</v>
      </c>
      <c r="J26" s="46">
        <f t="shared" si="1"/>
        <v>197.5</v>
      </c>
      <c r="K26" s="47"/>
    </row>
    <row r="27" spans="2:11" ht="43.5" customHeight="1">
      <c r="B27" s="72" t="s">
        <v>18</v>
      </c>
      <c r="C27" s="73"/>
      <c r="D27" s="74"/>
      <c r="E27" s="49"/>
      <c r="F27" s="14"/>
      <c r="G27" s="14"/>
      <c r="H27" s="14"/>
      <c r="I27" s="14"/>
      <c r="J27" s="14"/>
      <c r="K27" s="4"/>
    </row>
    <row r="28" spans="2:11" ht="12.75">
      <c r="B28" s="63" t="s">
        <v>19</v>
      </c>
      <c r="C28" s="64"/>
      <c r="D28" s="65"/>
      <c r="E28" s="49"/>
      <c r="F28" s="14"/>
      <c r="G28" s="14"/>
      <c r="H28" s="14"/>
      <c r="I28" s="14"/>
      <c r="J28" s="14"/>
      <c r="K28" s="4"/>
    </row>
    <row r="29" spans="2:11" ht="27" customHeight="1">
      <c r="B29" s="75" t="s">
        <v>146</v>
      </c>
      <c r="C29" s="76"/>
      <c r="D29" s="77"/>
      <c r="E29" s="49"/>
      <c r="F29" s="14"/>
      <c r="G29" s="14"/>
      <c r="H29" s="14"/>
      <c r="I29" s="14"/>
      <c r="J29" s="14"/>
      <c r="K29" s="4"/>
    </row>
    <row r="30" spans="2:11" ht="12.75">
      <c r="B30" s="63" t="s">
        <v>20</v>
      </c>
      <c r="C30" s="64"/>
      <c r="D30" s="65"/>
      <c r="E30" s="49"/>
      <c r="F30" s="14"/>
      <c r="G30" s="14"/>
      <c r="H30" s="14"/>
      <c r="I30" s="14"/>
      <c r="J30" s="14"/>
      <c r="K30" s="4"/>
    </row>
    <row r="31" spans="2:11" ht="12.75">
      <c r="B31" s="63" t="s">
        <v>21</v>
      </c>
      <c r="C31" s="64"/>
      <c r="D31" s="65"/>
      <c r="E31" s="49"/>
      <c r="F31" s="14"/>
      <c r="G31" s="14"/>
      <c r="H31" s="14"/>
      <c r="I31" s="14"/>
      <c r="J31" s="14"/>
      <c r="K31" s="4"/>
    </row>
    <row r="32" spans="2:11" ht="16.5" customHeight="1">
      <c r="B32" s="63" t="s">
        <v>94</v>
      </c>
      <c r="C32" s="64"/>
      <c r="D32" s="65"/>
      <c r="E32" s="49"/>
      <c r="F32" s="14"/>
      <c r="G32" s="14"/>
      <c r="H32" s="14"/>
      <c r="I32" s="14"/>
      <c r="J32" s="14"/>
      <c r="K32" s="4"/>
    </row>
    <row r="33" spans="2:11" ht="18.75" customHeight="1">
      <c r="B33" s="63" t="s">
        <v>22</v>
      </c>
      <c r="C33" s="64"/>
      <c r="D33" s="65"/>
      <c r="E33" s="49">
        <v>197.3</v>
      </c>
      <c r="F33" s="14">
        <v>230.9</v>
      </c>
      <c r="G33" s="14">
        <v>230.9</v>
      </c>
      <c r="H33" s="14">
        <v>197.5</v>
      </c>
      <c r="I33" s="14">
        <v>197.5</v>
      </c>
      <c r="J33" s="14">
        <v>197.5</v>
      </c>
      <c r="K33" s="4"/>
    </row>
    <row r="34" spans="2:11" ht="24.75" customHeight="1">
      <c r="B34" s="72" t="s">
        <v>23</v>
      </c>
      <c r="C34" s="73"/>
      <c r="D34" s="74"/>
      <c r="E34" s="49"/>
      <c r="F34" s="14"/>
      <c r="G34" s="14"/>
      <c r="H34" s="14"/>
      <c r="I34" s="14"/>
      <c r="J34" s="14"/>
      <c r="K34" s="4"/>
    </row>
    <row r="35" spans="2:11" ht="25.5" customHeight="1">
      <c r="B35" s="81" t="s">
        <v>24</v>
      </c>
      <c r="C35" s="73"/>
      <c r="D35" s="74"/>
      <c r="E35" s="49"/>
      <c r="F35" s="14"/>
      <c r="G35" s="14"/>
      <c r="H35" s="14"/>
      <c r="I35" s="14"/>
      <c r="J35" s="14"/>
      <c r="K35" s="4"/>
    </row>
    <row r="36" spans="2:11" ht="12.75">
      <c r="B36" s="63" t="s">
        <v>25</v>
      </c>
      <c r="C36" s="64"/>
      <c r="D36" s="65"/>
      <c r="E36" s="49"/>
      <c r="F36" s="14"/>
      <c r="G36" s="14"/>
      <c r="H36" s="14"/>
      <c r="I36" s="14"/>
      <c r="J36" s="14"/>
      <c r="K36" s="4"/>
    </row>
    <row r="37" spans="2:11" ht="17.25" customHeight="1">
      <c r="B37" s="63" t="s">
        <v>16</v>
      </c>
      <c r="C37" s="64"/>
      <c r="D37" s="65"/>
      <c r="E37" s="49"/>
      <c r="F37" s="14">
        <v>7.3</v>
      </c>
      <c r="G37" s="14">
        <v>7.3</v>
      </c>
      <c r="H37" s="14"/>
      <c r="I37" s="14"/>
      <c r="J37" s="14"/>
      <c r="K37" s="4"/>
    </row>
    <row r="38" spans="2:11" ht="20.25" customHeight="1">
      <c r="B38" s="75" t="s">
        <v>26</v>
      </c>
      <c r="C38" s="76"/>
      <c r="D38" s="77"/>
      <c r="E38" s="48"/>
      <c r="F38" s="13"/>
      <c r="G38" s="13"/>
      <c r="H38" s="13"/>
      <c r="I38" s="13"/>
      <c r="J38" s="13"/>
      <c r="K38" s="4"/>
    </row>
    <row r="39" spans="2:11" ht="24.75" customHeight="1">
      <c r="B39" s="72" t="s">
        <v>27</v>
      </c>
      <c r="C39" s="73"/>
      <c r="D39" s="74"/>
      <c r="E39" s="49"/>
      <c r="F39" s="14"/>
      <c r="G39" s="14"/>
      <c r="H39" s="14"/>
      <c r="I39" s="14"/>
      <c r="J39" s="14"/>
      <c r="K39" s="4"/>
    </row>
    <row r="40" spans="2:12" ht="17.25" customHeight="1">
      <c r="B40" s="78" t="s">
        <v>28</v>
      </c>
      <c r="C40" s="79"/>
      <c r="D40" s="80"/>
      <c r="E40" s="46">
        <f aca="true" t="shared" si="2" ref="E40:J40">E42+E43+E41</f>
        <v>4140.400000000001</v>
      </c>
      <c r="F40" s="46">
        <f t="shared" si="2"/>
        <v>4267.8</v>
      </c>
      <c r="G40" s="46">
        <f t="shared" si="2"/>
        <v>4267.8</v>
      </c>
      <c r="H40" s="46">
        <f t="shared" si="2"/>
        <v>2509.1</v>
      </c>
      <c r="I40" s="46">
        <f t="shared" si="2"/>
        <v>767.4</v>
      </c>
      <c r="J40" s="46">
        <f t="shared" si="2"/>
        <v>728.4</v>
      </c>
      <c r="K40" s="4"/>
      <c r="L40" t="s">
        <v>155</v>
      </c>
    </row>
    <row r="41" spans="2:11" ht="12.75">
      <c r="B41" s="63" t="s">
        <v>29</v>
      </c>
      <c r="C41" s="64"/>
      <c r="D41" s="65"/>
      <c r="E41" s="49">
        <v>20.3</v>
      </c>
      <c r="F41" s="14">
        <v>2</v>
      </c>
      <c r="G41" s="14">
        <v>2</v>
      </c>
      <c r="H41" s="15"/>
      <c r="I41" s="15"/>
      <c r="J41" s="15"/>
      <c r="K41" s="4"/>
    </row>
    <row r="42" spans="2:11" ht="12.75">
      <c r="B42" s="63" t="s">
        <v>30</v>
      </c>
      <c r="C42" s="64"/>
      <c r="D42" s="65"/>
      <c r="E42" s="49">
        <v>4120.1</v>
      </c>
      <c r="F42" s="14">
        <v>4265.8</v>
      </c>
      <c r="G42" s="14">
        <v>4265.8</v>
      </c>
      <c r="H42" s="14">
        <v>2509.1</v>
      </c>
      <c r="I42" s="14">
        <v>767.4</v>
      </c>
      <c r="J42" s="14">
        <v>728.4</v>
      </c>
      <c r="K42" s="4"/>
    </row>
    <row r="43" spans="2:11" ht="12.75">
      <c r="B43" s="63" t="s">
        <v>16</v>
      </c>
      <c r="C43" s="64"/>
      <c r="D43" s="65"/>
      <c r="E43" s="49"/>
      <c r="F43" s="14"/>
      <c r="G43" s="14"/>
      <c r="H43" s="14"/>
      <c r="I43" s="14"/>
      <c r="J43" s="14"/>
      <c r="K43" s="4"/>
    </row>
    <row r="44" spans="2:11" ht="18" customHeight="1">
      <c r="B44" s="66" t="s">
        <v>31</v>
      </c>
      <c r="C44" s="67"/>
      <c r="D44" s="68"/>
      <c r="E44" s="48">
        <f>E12+E26+E40</f>
        <v>11256.900000000001</v>
      </c>
      <c r="F44" s="48">
        <f>F26+F12+F40</f>
        <v>12015.4</v>
      </c>
      <c r="G44" s="48">
        <f>G26+G12+G40</f>
        <v>12015.4</v>
      </c>
      <c r="H44" s="48">
        <f>H26+H12+H40</f>
        <v>10524.1</v>
      </c>
      <c r="I44" s="48">
        <f>I42+I26+I12+I43</f>
        <v>9060.4</v>
      </c>
      <c r="J44" s="48">
        <f>J42+J26+J12+J43</f>
        <v>9136.9</v>
      </c>
      <c r="K44" s="4"/>
    </row>
    <row r="45" spans="2:11" ht="11.25" customHeight="1">
      <c r="B45" s="69" t="s">
        <v>154</v>
      </c>
      <c r="C45" s="70"/>
      <c r="D45" s="71"/>
      <c r="E45" s="48">
        <f aca="true" t="shared" si="3" ref="E45:J45">E26+E12</f>
        <v>7116.500000000001</v>
      </c>
      <c r="F45" s="13">
        <f t="shared" si="3"/>
        <v>7747.599999999999</v>
      </c>
      <c r="G45" s="13">
        <f>G26+G12</f>
        <v>7747.599999999999</v>
      </c>
      <c r="H45" s="13">
        <f t="shared" si="3"/>
        <v>8015</v>
      </c>
      <c r="I45" s="13">
        <f t="shared" si="3"/>
        <v>8293</v>
      </c>
      <c r="J45" s="13">
        <f t="shared" si="3"/>
        <v>8408.5</v>
      </c>
      <c r="K45" s="4"/>
    </row>
    <row r="46" spans="2:11" ht="27" customHeight="1">
      <c r="B46" s="72" t="s">
        <v>32</v>
      </c>
      <c r="C46" s="73"/>
      <c r="D46" s="74"/>
      <c r="E46" s="49"/>
      <c r="F46" s="14"/>
      <c r="G46" s="14"/>
      <c r="H46" s="14"/>
      <c r="I46" s="14"/>
      <c r="J46" s="14"/>
      <c r="K46" s="4"/>
    </row>
    <row r="47" spans="2:11" ht="24" customHeight="1">
      <c r="B47" s="59" t="s">
        <v>33</v>
      </c>
      <c r="C47" s="60"/>
      <c r="D47" s="61"/>
      <c r="E47" s="50">
        <f aca="true" t="shared" si="4" ref="E47:J47">E46+E44</f>
        <v>11256.900000000001</v>
      </c>
      <c r="F47" s="50">
        <f t="shared" si="4"/>
        <v>12015.4</v>
      </c>
      <c r="G47" s="50">
        <f>G46+G44</f>
        <v>12015.4</v>
      </c>
      <c r="H47" s="50">
        <f t="shared" si="4"/>
        <v>10524.1</v>
      </c>
      <c r="I47" s="50">
        <f t="shared" si="4"/>
        <v>9060.4</v>
      </c>
      <c r="J47" s="50">
        <f t="shared" si="4"/>
        <v>9136.9</v>
      </c>
      <c r="K47" s="4"/>
    </row>
    <row r="48" spans="2:11" ht="12.75">
      <c r="B48" s="11"/>
      <c r="C48" s="11"/>
      <c r="D48" s="11"/>
      <c r="E48" s="11"/>
      <c r="F48" s="11"/>
      <c r="G48" s="11"/>
      <c r="H48" s="11"/>
      <c r="I48" s="11"/>
      <c r="J48" s="11"/>
      <c r="K48" s="4"/>
    </row>
    <row r="49" spans="2:11" ht="27.75" customHeight="1">
      <c r="B49" s="62" t="s">
        <v>152</v>
      </c>
      <c r="C49" s="62"/>
      <c r="D49" s="62"/>
      <c r="E49" s="62"/>
      <c r="F49" s="62"/>
      <c r="G49" s="62"/>
      <c r="H49" s="62"/>
      <c r="I49" s="62"/>
      <c r="J49" s="62"/>
      <c r="K49" s="4"/>
    </row>
    <row r="50" spans="2:10" ht="12.75">
      <c r="B50" s="11"/>
      <c r="C50" s="11"/>
      <c r="D50" s="11"/>
      <c r="E50" s="11"/>
      <c r="F50" s="11"/>
      <c r="G50" s="11"/>
      <c r="H50" s="11"/>
      <c r="I50" s="11"/>
      <c r="J50" s="11"/>
    </row>
    <row r="51" spans="2:10" ht="12.75">
      <c r="B51" s="11"/>
      <c r="C51" s="11"/>
      <c r="D51" s="11"/>
      <c r="E51" s="11"/>
      <c r="F51" s="11"/>
      <c r="G51" s="11"/>
      <c r="H51" s="11"/>
      <c r="I51" s="11"/>
      <c r="J51" s="11"/>
    </row>
  </sheetData>
  <sheetProtection/>
  <mergeCells count="49">
    <mergeCell ref="F1:J1"/>
    <mergeCell ref="F2:J2"/>
    <mergeCell ref="F3:J3"/>
    <mergeCell ref="F4:J4"/>
    <mergeCell ref="F5:J5"/>
    <mergeCell ref="B7:J7"/>
    <mergeCell ref="B8:J8"/>
    <mergeCell ref="B10:D11"/>
    <mergeCell ref="E10:E11"/>
    <mergeCell ref="F10:G10"/>
    <mergeCell ref="H10:H11"/>
    <mergeCell ref="I10:J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7:D47"/>
    <mergeCell ref="B49:J49"/>
    <mergeCell ref="B42:D42"/>
    <mergeCell ref="B43:D43"/>
    <mergeCell ref="B44:D44"/>
    <mergeCell ref="B45:D45"/>
    <mergeCell ref="B46:D46"/>
  </mergeCells>
  <printOptions/>
  <pageMargins left="0.7480314960629921" right="0.7480314960629921" top="0.3937007874015748" bottom="0.3937007874015748" header="0.5118110236220472" footer="0.5118110236220472"/>
  <pageSetup fitToWidth="0" fitToHeight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4">
      <selection activeCell="E16" sqref="E16"/>
    </sheetView>
  </sheetViews>
  <sheetFormatPr defaultColWidth="9.00390625" defaultRowHeight="12.75"/>
  <cols>
    <col min="3" max="3" width="21.875" style="0" customWidth="1"/>
    <col min="4" max="4" width="7.625" style="0" customWidth="1"/>
    <col min="5" max="6" width="9.875" style="0" customWidth="1"/>
    <col min="7" max="7" width="9.25390625" style="0" customWidth="1"/>
    <col min="9" max="9" width="9.375" style="0" customWidth="1"/>
  </cols>
  <sheetData>
    <row r="1" spans="1:10" ht="18">
      <c r="A1" s="8"/>
      <c r="B1" s="8"/>
      <c r="C1" s="8"/>
      <c r="D1" s="8"/>
      <c r="E1" s="141" t="s">
        <v>60</v>
      </c>
      <c r="F1" s="141"/>
      <c r="G1" s="141"/>
      <c r="H1" s="141"/>
      <c r="I1" s="141"/>
      <c r="J1" s="1"/>
    </row>
    <row r="2" spans="1:10" ht="12" customHeight="1">
      <c r="A2" s="8"/>
      <c r="B2" s="8"/>
      <c r="C2" s="8"/>
      <c r="D2" s="8"/>
      <c r="E2" s="141" t="s">
        <v>98</v>
      </c>
      <c r="F2" s="141"/>
      <c r="G2" s="141"/>
      <c r="H2" s="141"/>
      <c r="I2" s="141"/>
      <c r="J2" s="1"/>
    </row>
    <row r="3" spans="1:10" ht="14.25" customHeight="1">
      <c r="A3" s="8"/>
      <c r="B3" s="8"/>
      <c r="C3" s="8"/>
      <c r="D3" s="8"/>
      <c r="E3" s="141" t="s">
        <v>66</v>
      </c>
      <c r="F3" s="141"/>
      <c r="G3" s="141"/>
      <c r="H3" s="141"/>
      <c r="I3" s="141"/>
      <c r="J3" s="1"/>
    </row>
    <row r="4" spans="1:10" ht="12" customHeight="1">
      <c r="A4" s="8"/>
      <c r="B4" s="8"/>
      <c r="C4" s="8"/>
      <c r="D4" s="8"/>
      <c r="E4" s="141" t="s">
        <v>92</v>
      </c>
      <c r="F4" s="141"/>
      <c r="G4" s="141"/>
      <c r="H4" s="141"/>
      <c r="I4" s="141"/>
      <c r="J4" s="1"/>
    </row>
    <row r="5" spans="1:10" ht="14.25" customHeight="1">
      <c r="A5" s="8"/>
      <c r="B5" s="8"/>
      <c r="C5" s="8"/>
      <c r="D5" s="8"/>
      <c r="E5" s="96" t="s">
        <v>186</v>
      </c>
      <c r="F5" s="96"/>
      <c r="G5" s="96"/>
      <c r="H5" s="96"/>
      <c r="I5" s="96"/>
      <c r="J5" s="1"/>
    </row>
    <row r="6" spans="1:9" ht="12.75">
      <c r="A6" s="8"/>
      <c r="B6" s="8"/>
      <c r="C6" s="8"/>
      <c r="D6" s="8"/>
      <c r="E6" s="8"/>
      <c r="F6" s="8"/>
      <c r="G6" s="8"/>
      <c r="H6" s="8"/>
      <c r="I6" s="8"/>
    </row>
    <row r="7" spans="1:9" ht="12.75">
      <c r="A7" s="97" t="s">
        <v>90</v>
      </c>
      <c r="B7" s="97"/>
      <c r="C7" s="97"/>
      <c r="D7" s="97"/>
      <c r="E7" s="97"/>
      <c r="F7" s="97"/>
      <c r="G7" s="97"/>
      <c r="H7" s="97"/>
      <c r="I7" s="97"/>
    </row>
    <row r="8" spans="1:9" ht="12.75">
      <c r="A8" s="97" t="s">
        <v>4</v>
      </c>
      <c r="B8" s="97"/>
      <c r="C8" s="97"/>
      <c r="D8" s="97"/>
      <c r="E8" s="97"/>
      <c r="F8" s="97"/>
      <c r="G8" s="97"/>
      <c r="H8" s="97"/>
      <c r="I8" s="97"/>
    </row>
    <row r="9" spans="1:9" ht="12.75">
      <c r="A9" s="97" t="s">
        <v>173</v>
      </c>
      <c r="B9" s="97"/>
      <c r="C9" s="97"/>
      <c r="D9" s="97"/>
      <c r="E9" s="97"/>
      <c r="F9" s="97"/>
      <c r="G9" s="97"/>
      <c r="H9" s="97"/>
      <c r="I9" s="97"/>
    </row>
    <row r="10" spans="1:9" ht="12.75">
      <c r="A10" s="8"/>
      <c r="B10" s="8"/>
      <c r="C10" s="8"/>
      <c r="D10" s="8"/>
      <c r="E10" s="8"/>
      <c r="F10" s="8"/>
      <c r="G10" s="8"/>
      <c r="H10" s="8" t="s">
        <v>61</v>
      </c>
      <c r="I10" s="8"/>
    </row>
    <row r="11" spans="1:9" s="2" customFormat="1" ht="22.5" customHeight="1">
      <c r="A11" s="127" t="s">
        <v>0</v>
      </c>
      <c r="B11" s="128"/>
      <c r="C11" s="129"/>
      <c r="D11" s="133" t="s">
        <v>174</v>
      </c>
      <c r="E11" s="135" t="s">
        <v>133</v>
      </c>
      <c r="F11" s="136"/>
      <c r="G11" s="137" t="s">
        <v>148</v>
      </c>
      <c r="H11" s="139" t="s">
        <v>1</v>
      </c>
      <c r="I11" s="140"/>
    </row>
    <row r="12" spans="1:12" s="2" customFormat="1" ht="37.5" customHeight="1">
      <c r="A12" s="130"/>
      <c r="B12" s="131"/>
      <c r="C12" s="132"/>
      <c r="D12" s="134"/>
      <c r="E12" s="20" t="s">
        <v>2</v>
      </c>
      <c r="F12" s="21" t="s">
        <v>3</v>
      </c>
      <c r="G12" s="138"/>
      <c r="H12" s="22" t="s">
        <v>151</v>
      </c>
      <c r="I12" s="22" t="s">
        <v>175</v>
      </c>
      <c r="L12" s="39" t="s">
        <v>155</v>
      </c>
    </row>
    <row r="13" spans="1:9" s="1" customFormat="1" ht="18">
      <c r="A13" s="123" t="s">
        <v>38</v>
      </c>
      <c r="B13" s="124"/>
      <c r="C13" s="125"/>
      <c r="D13" s="58">
        <f aca="true" t="shared" si="0" ref="D13:I13">D15+D20</f>
        <v>11256.9</v>
      </c>
      <c r="E13" s="58">
        <f t="shared" si="0"/>
        <v>12015.4</v>
      </c>
      <c r="F13" s="58">
        <f>F15+F20</f>
        <v>12015.4</v>
      </c>
      <c r="G13" s="58">
        <f t="shared" si="0"/>
        <v>10524.1</v>
      </c>
      <c r="H13" s="58">
        <f t="shared" si="0"/>
        <v>9060.4</v>
      </c>
      <c r="I13" s="58">
        <f t="shared" si="0"/>
        <v>9136.9</v>
      </c>
    </row>
    <row r="14" spans="1:9" s="3" customFormat="1" ht="12.75">
      <c r="A14" s="99" t="s">
        <v>39</v>
      </c>
      <c r="B14" s="100"/>
      <c r="C14" s="101"/>
      <c r="D14" s="36"/>
      <c r="E14" s="36"/>
      <c r="F14" s="36"/>
      <c r="G14" s="36"/>
      <c r="H14" s="36"/>
      <c r="I14" s="36"/>
    </row>
    <row r="15" spans="1:9" s="3" customFormat="1" ht="12.75">
      <c r="A15" s="99" t="s">
        <v>40</v>
      </c>
      <c r="B15" s="100"/>
      <c r="C15" s="101"/>
      <c r="D15" s="35">
        <f>D16+D17+D18+D19</f>
        <v>7136.8</v>
      </c>
      <c r="E15" s="35">
        <f>E16+E17+E18+E19</f>
        <v>7749.599999999999</v>
      </c>
      <c r="F15" s="35">
        <f>F16+F17+F18+F19</f>
        <v>7749.599999999999</v>
      </c>
      <c r="G15" s="35">
        <f>G16+G17+G18+G19</f>
        <v>8015</v>
      </c>
      <c r="H15" s="35">
        <f>H16+H17+H18</f>
        <v>8293</v>
      </c>
      <c r="I15" s="35">
        <f>I16+I17+I18</f>
        <v>8408.5</v>
      </c>
    </row>
    <row r="16" spans="1:10" s="3" customFormat="1" ht="12.75">
      <c r="A16" s="98" t="s">
        <v>41</v>
      </c>
      <c r="B16" s="98"/>
      <c r="C16" s="98"/>
      <c r="D16" s="36">
        <v>6919.2</v>
      </c>
      <c r="E16" s="36">
        <v>7516.7</v>
      </c>
      <c r="F16" s="36">
        <v>7516.7</v>
      </c>
      <c r="G16" s="36">
        <v>7817.5</v>
      </c>
      <c r="H16" s="36">
        <v>8095.5</v>
      </c>
      <c r="I16" s="36">
        <v>8211</v>
      </c>
      <c r="J16" t="s">
        <v>155</v>
      </c>
    </row>
    <row r="17" spans="1:12" s="3" customFormat="1" ht="13.5" customHeight="1">
      <c r="A17" s="126" t="s">
        <v>42</v>
      </c>
      <c r="B17" s="126"/>
      <c r="C17" s="126"/>
      <c r="D17" s="36">
        <v>197.3</v>
      </c>
      <c r="E17" s="36">
        <v>230.9</v>
      </c>
      <c r="F17" s="36">
        <v>230.9</v>
      </c>
      <c r="G17" s="36">
        <v>197.5</v>
      </c>
      <c r="H17" s="36">
        <v>197.5</v>
      </c>
      <c r="I17" s="36">
        <v>197.5</v>
      </c>
      <c r="K17" t="s">
        <v>155</v>
      </c>
      <c r="L17" t="s">
        <v>155</v>
      </c>
    </row>
    <row r="18" spans="1:11" s="3" customFormat="1" ht="12.75">
      <c r="A18" s="98" t="s">
        <v>43</v>
      </c>
      <c r="B18" s="98"/>
      <c r="C18" s="98"/>
      <c r="D18" s="36"/>
      <c r="E18" s="36"/>
      <c r="F18" s="36"/>
      <c r="G18" s="36"/>
      <c r="H18" s="36"/>
      <c r="I18" s="36"/>
      <c r="K18" t="s">
        <v>155</v>
      </c>
    </row>
    <row r="19" spans="1:9" s="3" customFormat="1" ht="12.75">
      <c r="A19" s="98" t="s">
        <v>157</v>
      </c>
      <c r="B19" s="98"/>
      <c r="C19" s="98"/>
      <c r="D19" s="36">
        <v>20.3</v>
      </c>
      <c r="E19" s="36">
        <v>2</v>
      </c>
      <c r="F19" s="36">
        <v>2</v>
      </c>
      <c r="G19" s="36"/>
      <c r="H19" s="36"/>
      <c r="I19" s="36"/>
    </row>
    <row r="20" spans="1:9" s="3" customFormat="1" ht="12.75">
      <c r="A20" s="114" t="s">
        <v>163</v>
      </c>
      <c r="B20" s="115"/>
      <c r="C20" s="116"/>
      <c r="D20" s="37">
        <f aca="true" t="shared" si="1" ref="D20:I20">SUM(D21:D26)</f>
        <v>4120.099999999999</v>
      </c>
      <c r="E20" s="37">
        <f t="shared" si="1"/>
        <v>4265.8</v>
      </c>
      <c r="F20" s="37">
        <f>SUM(F21:F26)</f>
        <v>4265.8</v>
      </c>
      <c r="G20" s="37">
        <f t="shared" si="1"/>
        <v>2509.1</v>
      </c>
      <c r="H20" s="37">
        <f t="shared" si="1"/>
        <v>767.4</v>
      </c>
      <c r="I20" s="37">
        <f t="shared" si="1"/>
        <v>728.4</v>
      </c>
    </row>
    <row r="21" spans="1:11" s="3" customFormat="1" ht="29.25" customHeight="1">
      <c r="A21" s="117" t="s">
        <v>165</v>
      </c>
      <c r="B21" s="118"/>
      <c r="C21" s="119"/>
      <c r="D21" s="36">
        <v>2505.3</v>
      </c>
      <c r="E21" s="36">
        <v>2514.1</v>
      </c>
      <c r="F21" s="36">
        <v>2514.1</v>
      </c>
      <c r="G21" s="36">
        <v>2318.5</v>
      </c>
      <c r="H21" s="36">
        <v>576.8</v>
      </c>
      <c r="I21" s="36">
        <v>537.8</v>
      </c>
      <c r="K21" t="s">
        <v>155</v>
      </c>
    </row>
    <row r="22" spans="1:11" s="3" customFormat="1" ht="25.5" customHeight="1">
      <c r="A22" s="117" t="s">
        <v>166</v>
      </c>
      <c r="B22" s="118"/>
      <c r="C22" s="119"/>
      <c r="D22" s="36">
        <v>1237</v>
      </c>
      <c r="E22" s="36">
        <v>1533.2</v>
      </c>
      <c r="F22" s="36">
        <v>1533.2</v>
      </c>
      <c r="G22" s="36">
        <v>0</v>
      </c>
      <c r="H22" s="36">
        <v>0</v>
      </c>
      <c r="I22" s="36">
        <v>0</v>
      </c>
      <c r="K22" t="s">
        <v>155</v>
      </c>
    </row>
    <row r="23" spans="1:9" s="3" customFormat="1" ht="12.75">
      <c r="A23" s="120" t="s">
        <v>164</v>
      </c>
      <c r="B23" s="121"/>
      <c r="C23" s="122"/>
      <c r="D23" s="36">
        <v>194.2</v>
      </c>
      <c r="E23" s="36">
        <v>189.8</v>
      </c>
      <c r="F23" s="36">
        <v>189.8</v>
      </c>
      <c r="G23" s="36">
        <v>190.6</v>
      </c>
      <c r="H23" s="36">
        <v>190.6</v>
      </c>
      <c r="I23" s="36">
        <v>190.6</v>
      </c>
    </row>
    <row r="24" spans="1:12" s="3" customFormat="1" ht="12.75">
      <c r="A24" s="120" t="s">
        <v>160</v>
      </c>
      <c r="B24" s="121"/>
      <c r="C24" s="122"/>
      <c r="D24" s="36">
        <v>500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L24" t="s">
        <v>155</v>
      </c>
    </row>
    <row r="25" spans="1:9" s="3" customFormat="1" ht="78" customHeight="1">
      <c r="A25" s="117" t="s">
        <v>167</v>
      </c>
      <c r="B25" s="118"/>
      <c r="C25" s="119"/>
      <c r="D25" s="36">
        <v>5.9</v>
      </c>
      <c r="E25" s="36">
        <v>28.7</v>
      </c>
      <c r="F25" s="36">
        <v>28.7</v>
      </c>
      <c r="G25" s="36">
        <v>0</v>
      </c>
      <c r="H25" s="36">
        <v>0</v>
      </c>
      <c r="I25" s="36">
        <v>0</v>
      </c>
    </row>
    <row r="26" spans="1:9" s="3" customFormat="1" ht="52.5" customHeight="1">
      <c r="A26" s="108" t="s">
        <v>168</v>
      </c>
      <c r="B26" s="109"/>
      <c r="C26" s="110"/>
      <c r="D26" s="36">
        <v>-322.3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</row>
    <row r="27" spans="1:9" s="3" customFormat="1" ht="12.75">
      <c r="A27" s="114" t="s">
        <v>44</v>
      </c>
      <c r="B27" s="115"/>
      <c r="C27" s="116"/>
      <c r="D27" s="37">
        <f>D31+D32</f>
        <v>11615.5</v>
      </c>
      <c r="E27" s="37">
        <f>E31+E32</f>
        <v>12470.1</v>
      </c>
      <c r="F27" s="37">
        <f>F31+F32</f>
        <v>12470.1</v>
      </c>
      <c r="G27" s="37">
        <f>G31+G32</f>
        <v>10524.1</v>
      </c>
      <c r="H27" s="37">
        <f>H13</f>
        <v>9060.4</v>
      </c>
      <c r="I27" s="37">
        <f>I13</f>
        <v>9136.9</v>
      </c>
    </row>
    <row r="28" spans="1:9" s="3" customFormat="1" ht="12.75">
      <c r="A28" s="99" t="s">
        <v>45</v>
      </c>
      <c r="B28" s="100"/>
      <c r="C28" s="101"/>
      <c r="D28" s="36"/>
      <c r="E28" s="36"/>
      <c r="F28" s="36"/>
      <c r="G28" s="36"/>
      <c r="H28" s="36"/>
      <c r="I28" s="36"/>
    </row>
    <row r="29" spans="1:9" s="3" customFormat="1" ht="26.25" customHeight="1">
      <c r="A29" s="108" t="s">
        <v>46</v>
      </c>
      <c r="B29" s="109"/>
      <c r="C29" s="110"/>
      <c r="D29" s="36"/>
      <c r="E29" s="36"/>
      <c r="F29" s="36"/>
      <c r="G29" s="36"/>
      <c r="H29" s="36"/>
      <c r="I29" s="36"/>
    </row>
    <row r="30" spans="1:9" s="3" customFormat="1" ht="12.75">
      <c r="A30" s="99" t="s">
        <v>47</v>
      </c>
      <c r="B30" s="100"/>
      <c r="C30" s="101"/>
      <c r="D30" s="36"/>
      <c r="E30" s="36"/>
      <c r="F30" s="36"/>
      <c r="G30" s="36"/>
      <c r="H30" s="36"/>
      <c r="I30" s="36"/>
    </row>
    <row r="31" spans="1:9" s="3" customFormat="1" ht="12.75">
      <c r="A31" s="99" t="s">
        <v>48</v>
      </c>
      <c r="B31" s="100"/>
      <c r="C31" s="101"/>
      <c r="D31" s="36">
        <v>11615.5</v>
      </c>
      <c r="E31" s="36">
        <v>12470.1</v>
      </c>
      <c r="F31" s="36">
        <v>12470.1</v>
      </c>
      <c r="G31" s="36">
        <v>10524.1</v>
      </c>
      <c r="H31" s="36">
        <v>9060.4</v>
      </c>
      <c r="I31" s="36">
        <f>I27</f>
        <v>9136.9</v>
      </c>
    </row>
    <row r="32" spans="1:9" s="3" customFormat="1" ht="12.75">
      <c r="A32" s="99" t="s">
        <v>49</v>
      </c>
      <c r="B32" s="100"/>
      <c r="C32" s="101"/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</row>
    <row r="33" spans="1:9" s="3" customFormat="1" ht="12.75" customHeight="1">
      <c r="A33" s="102" t="s">
        <v>50</v>
      </c>
      <c r="B33" s="103"/>
      <c r="C33" s="104"/>
      <c r="D33" s="35">
        <f aca="true" t="shared" si="2" ref="D33:I33">D13+D39-D27+D38</f>
        <v>-358.60000000000036</v>
      </c>
      <c r="E33" s="35">
        <f t="shared" si="2"/>
        <v>-454.7000000000007</v>
      </c>
      <c r="F33" s="35">
        <f t="shared" si="2"/>
        <v>-454.7000000000007</v>
      </c>
      <c r="G33" s="35">
        <f t="shared" si="2"/>
        <v>0</v>
      </c>
      <c r="H33" s="35">
        <f t="shared" si="2"/>
        <v>0</v>
      </c>
      <c r="I33" s="35">
        <f t="shared" si="2"/>
        <v>0</v>
      </c>
    </row>
    <row r="34" spans="1:9" s="3" customFormat="1" ht="24" customHeight="1">
      <c r="A34" s="103" t="s">
        <v>51</v>
      </c>
      <c r="B34" s="112"/>
      <c r="C34" s="113"/>
      <c r="D34" s="38">
        <f aca="true" t="shared" si="3" ref="D34:I34">D33</f>
        <v>-358.60000000000036</v>
      </c>
      <c r="E34" s="38">
        <f t="shared" si="3"/>
        <v>-454.7000000000007</v>
      </c>
      <c r="F34" s="38">
        <f t="shared" si="3"/>
        <v>-454.7000000000007</v>
      </c>
      <c r="G34" s="38">
        <f t="shared" si="3"/>
        <v>0</v>
      </c>
      <c r="H34" s="38">
        <f t="shared" si="3"/>
        <v>0</v>
      </c>
      <c r="I34" s="38">
        <f t="shared" si="3"/>
        <v>0</v>
      </c>
    </row>
    <row r="35" spans="1:9" s="3" customFormat="1" ht="12.75">
      <c r="A35" s="99" t="s">
        <v>52</v>
      </c>
      <c r="B35" s="100"/>
      <c r="C35" s="101"/>
      <c r="D35" s="36"/>
      <c r="E35" s="36"/>
      <c r="F35" s="36"/>
      <c r="G35" s="36"/>
      <c r="H35" s="36"/>
      <c r="I35" s="36"/>
    </row>
    <row r="36" spans="1:9" s="3" customFormat="1" ht="12.75">
      <c r="A36" s="99" t="s">
        <v>53</v>
      </c>
      <c r="B36" s="100"/>
      <c r="C36" s="101"/>
      <c r="D36" s="36"/>
      <c r="E36" s="36"/>
      <c r="F36" s="36"/>
      <c r="G36" s="36"/>
      <c r="H36" s="36"/>
      <c r="I36" s="36"/>
    </row>
    <row r="37" spans="1:9" s="3" customFormat="1" ht="25.5" customHeight="1">
      <c r="A37" s="108" t="s">
        <v>54</v>
      </c>
      <c r="B37" s="109"/>
      <c r="C37" s="110"/>
      <c r="D37" s="36"/>
      <c r="E37" s="36"/>
      <c r="F37" s="36"/>
      <c r="G37" s="36"/>
      <c r="H37" s="36"/>
      <c r="I37" s="36"/>
    </row>
    <row r="38" spans="1:9" s="3" customFormat="1" ht="25.5" customHeight="1">
      <c r="A38" s="108" t="s">
        <v>134</v>
      </c>
      <c r="B38" s="109"/>
      <c r="C38" s="110"/>
      <c r="D38" s="36"/>
      <c r="E38" s="36"/>
      <c r="F38" s="36"/>
      <c r="G38" s="36"/>
      <c r="H38" s="36"/>
      <c r="I38" s="36"/>
    </row>
    <row r="39" spans="1:9" s="3" customFormat="1" ht="12.75">
      <c r="A39" s="99" t="s">
        <v>91</v>
      </c>
      <c r="B39" s="100"/>
      <c r="C39" s="101"/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</row>
    <row r="40" spans="1:9" s="3" customFormat="1" ht="16.5" customHeight="1">
      <c r="A40" s="102" t="s">
        <v>55</v>
      </c>
      <c r="B40" s="103"/>
      <c r="C40" s="104"/>
      <c r="D40" s="36"/>
      <c r="E40" s="36"/>
      <c r="F40" s="36"/>
      <c r="G40" s="36"/>
      <c r="H40" s="36"/>
      <c r="I40" s="36"/>
    </row>
    <row r="41" spans="1:9" s="3" customFormat="1" ht="14.25" customHeight="1">
      <c r="A41" s="111" t="s">
        <v>56</v>
      </c>
      <c r="B41" s="109"/>
      <c r="C41" s="110"/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</row>
    <row r="42" spans="1:9" s="3" customFormat="1" ht="12.75">
      <c r="A42" s="99" t="s">
        <v>57</v>
      </c>
      <c r="B42" s="100"/>
      <c r="C42" s="101"/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</row>
    <row r="43" spans="1:9" s="3" customFormat="1" ht="23.25" customHeight="1">
      <c r="A43" s="102" t="s">
        <v>58</v>
      </c>
      <c r="B43" s="103"/>
      <c r="C43" s="104"/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</row>
    <row r="44" spans="1:9" s="3" customFormat="1" ht="25.5" customHeight="1">
      <c r="A44" s="105" t="s">
        <v>59</v>
      </c>
      <c r="B44" s="106"/>
      <c r="C44" s="107"/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</row>
    <row r="45" spans="1:9" s="3" customFormat="1" ht="12.75">
      <c r="A45" s="8"/>
      <c r="B45" s="8"/>
      <c r="C45" s="8"/>
      <c r="D45" s="8"/>
      <c r="E45" s="8"/>
      <c r="F45" s="8"/>
      <c r="G45" s="8"/>
      <c r="H45" s="8"/>
      <c r="I45" s="8"/>
    </row>
    <row r="46" spans="1:9" s="3" customFormat="1" ht="22.5" customHeight="1">
      <c r="A46" s="62" t="s">
        <v>156</v>
      </c>
      <c r="B46" s="62"/>
      <c r="C46" s="62"/>
      <c r="D46" s="62"/>
      <c r="E46" s="62"/>
      <c r="F46" s="62"/>
      <c r="G46" s="62"/>
      <c r="H46" s="62"/>
      <c r="I46" s="62"/>
    </row>
    <row r="47" spans="1:9" s="1" customFormat="1" ht="18.75">
      <c r="A47" s="19"/>
      <c r="B47" s="19"/>
      <c r="C47" s="19"/>
      <c r="D47" s="19"/>
      <c r="E47" s="19"/>
      <c r="F47" s="19"/>
      <c r="G47" s="19"/>
      <c r="H47" s="19"/>
      <c r="I47" s="19"/>
    </row>
    <row r="48" s="1" customFormat="1" ht="18"/>
    <row r="49" s="1" customFormat="1" ht="18"/>
    <row r="50" s="1" customFormat="1" ht="18"/>
    <row r="51" s="1" customFormat="1" ht="18"/>
    <row r="52" s="1" customFormat="1" ht="18"/>
    <row r="53" s="1" customFormat="1" ht="18"/>
    <row r="54" s="1" customFormat="1" ht="18"/>
    <row r="55" s="1" customFormat="1" ht="18"/>
    <row r="56" s="1" customFormat="1" ht="18"/>
    <row r="57" s="1" customFormat="1" ht="18"/>
    <row r="58" s="1" customFormat="1" ht="18"/>
    <row r="59" s="1" customFormat="1" ht="18"/>
    <row r="60" s="1" customFormat="1" ht="18"/>
    <row r="61" s="1" customFormat="1" ht="18"/>
    <row r="62" s="1" customFormat="1" ht="18"/>
    <row r="63" s="1" customFormat="1" ht="18"/>
    <row r="64" s="1" customFormat="1" ht="18"/>
    <row r="65" s="1" customFormat="1" ht="18"/>
    <row r="66" s="1" customFormat="1" ht="18"/>
    <row r="67" s="1" customFormat="1" ht="18"/>
    <row r="68" s="1" customFormat="1" ht="18"/>
    <row r="69" s="1" customFormat="1" ht="18"/>
    <row r="70" s="1" customFormat="1" ht="18"/>
    <row r="71" s="1" customFormat="1" ht="18"/>
    <row r="72" s="1" customFormat="1" ht="18"/>
    <row r="73" s="1" customFormat="1" ht="18"/>
    <row r="74" s="1" customFormat="1" ht="18"/>
    <row r="75" s="1" customFormat="1" ht="18"/>
    <row r="76" s="1" customFormat="1" ht="18"/>
    <row r="77" s="1" customFormat="1" ht="18"/>
    <row r="78" s="1" customFormat="1" ht="18"/>
    <row r="79" s="1" customFormat="1" ht="18"/>
    <row r="80" s="1" customFormat="1" ht="18"/>
    <row r="81" s="1" customFormat="1" ht="18"/>
    <row r="82" s="1" customFormat="1" ht="18"/>
    <row r="83" s="1" customFormat="1" ht="18"/>
    <row r="84" s="1" customFormat="1" ht="18"/>
    <row r="85" s="1" customFormat="1" ht="18"/>
    <row r="86" s="1" customFormat="1" ht="18"/>
    <row r="87" s="1" customFormat="1" ht="18"/>
    <row r="88" s="1" customFormat="1" ht="18"/>
    <row r="89" s="1" customFormat="1" ht="18"/>
    <row r="90" s="1" customFormat="1" ht="18"/>
    <row r="91" s="1" customFormat="1" ht="18"/>
    <row r="92" s="1" customFormat="1" ht="18"/>
    <row r="93" s="1" customFormat="1" ht="18"/>
    <row r="94" s="1" customFormat="1" ht="18"/>
    <row r="95" s="1" customFormat="1" ht="18"/>
    <row r="96" s="1" customFormat="1" ht="18"/>
    <row r="97" s="1" customFormat="1" ht="18"/>
    <row r="98" s="1" customFormat="1" ht="18"/>
    <row r="99" s="1" customFormat="1" ht="18"/>
    <row r="100" s="1" customFormat="1" ht="18"/>
    <row r="101" s="1" customFormat="1" ht="18"/>
    <row r="102" s="1" customFormat="1" ht="18"/>
    <row r="103" s="1" customFormat="1" ht="18"/>
    <row r="104" s="1" customFormat="1" ht="18"/>
    <row r="105" s="1" customFormat="1" ht="18"/>
    <row r="106" s="1" customFormat="1" ht="18"/>
    <row r="107" s="1" customFormat="1" ht="18"/>
    <row r="108" s="1" customFormat="1" ht="18"/>
    <row r="109" s="1" customFormat="1" ht="18"/>
    <row r="110" s="1" customFormat="1" ht="18"/>
    <row r="111" s="1" customFormat="1" ht="18"/>
    <row r="112" s="1" customFormat="1" ht="18"/>
    <row r="113" s="1" customFormat="1" ht="18"/>
    <row r="114" s="1" customFormat="1" ht="18"/>
    <row r="115" s="1" customFormat="1" ht="18"/>
    <row r="116" s="1" customFormat="1" ht="18"/>
    <row r="117" s="1" customFormat="1" ht="18"/>
    <row r="118" s="1" customFormat="1" ht="18"/>
    <row r="119" s="1" customFormat="1" ht="18"/>
    <row r="120" s="1" customFormat="1" ht="18"/>
    <row r="121" s="1" customFormat="1" ht="18"/>
    <row r="122" s="1" customFormat="1" ht="18"/>
    <row r="123" s="1" customFormat="1" ht="18"/>
    <row r="124" s="1" customFormat="1" ht="18"/>
    <row r="125" s="1" customFormat="1" ht="18"/>
    <row r="126" s="1" customFormat="1" ht="18"/>
    <row r="127" s="1" customFormat="1" ht="18"/>
    <row r="128" s="1" customFormat="1" ht="18"/>
    <row r="129" s="1" customFormat="1" ht="18"/>
    <row r="130" s="1" customFormat="1" ht="18"/>
    <row r="131" s="1" customFormat="1" ht="18"/>
    <row r="132" s="1" customFormat="1" ht="18"/>
    <row r="133" s="1" customFormat="1" ht="18"/>
    <row r="134" s="1" customFormat="1" ht="18"/>
    <row r="135" s="1" customFormat="1" ht="18"/>
    <row r="136" s="1" customFormat="1" ht="18"/>
    <row r="137" s="1" customFormat="1" ht="18"/>
    <row r="138" s="1" customFormat="1" ht="18"/>
    <row r="139" s="1" customFormat="1" ht="18"/>
    <row r="140" s="1" customFormat="1" ht="18"/>
    <row r="141" s="1" customFormat="1" ht="18"/>
    <row r="142" s="1" customFormat="1" ht="18"/>
    <row r="143" s="1" customFormat="1" ht="18"/>
    <row r="144" s="1" customFormat="1" ht="18"/>
    <row r="145" s="1" customFormat="1" ht="18"/>
    <row r="146" s="1" customFormat="1" ht="18"/>
    <row r="147" s="1" customFormat="1" ht="18"/>
    <row r="148" s="1" customFormat="1" ht="18"/>
    <row r="149" s="1" customFormat="1" ht="18"/>
    <row r="150" s="1" customFormat="1" ht="18"/>
    <row r="151" s="1" customFormat="1" ht="18"/>
    <row r="152" s="1" customFormat="1" ht="18"/>
    <row r="153" s="1" customFormat="1" ht="18"/>
    <row r="154" s="1" customFormat="1" ht="18"/>
    <row r="155" s="1" customFormat="1" ht="18"/>
    <row r="156" s="1" customFormat="1" ht="18"/>
    <row r="157" s="1" customFormat="1" ht="18"/>
    <row r="158" s="1" customFormat="1" ht="18"/>
    <row r="159" s="1" customFormat="1" ht="18"/>
    <row r="160" s="1" customFormat="1" ht="18"/>
    <row r="161" s="1" customFormat="1" ht="18"/>
    <row r="162" s="1" customFormat="1" ht="18"/>
    <row r="163" s="1" customFormat="1" ht="18"/>
    <row r="164" s="1" customFormat="1" ht="18"/>
    <row r="165" s="1" customFormat="1" ht="18"/>
    <row r="166" s="1" customFormat="1" ht="18"/>
    <row r="167" s="1" customFormat="1" ht="18"/>
    <row r="168" s="1" customFormat="1" ht="18"/>
    <row r="169" s="1" customFormat="1" ht="18"/>
    <row r="170" s="1" customFormat="1" ht="18"/>
    <row r="171" s="1" customFormat="1" ht="18"/>
    <row r="172" s="1" customFormat="1" ht="18"/>
    <row r="173" s="1" customFormat="1" ht="18"/>
    <row r="174" s="1" customFormat="1" ht="18"/>
    <row r="175" s="1" customFormat="1" ht="18"/>
    <row r="176" s="1" customFormat="1" ht="18"/>
    <row r="177" s="1" customFormat="1" ht="18"/>
    <row r="178" s="1" customFormat="1" ht="18"/>
    <row r="179" s="1" customFormat="1" ht="18"/>
    <row r="180" s="1" customFormat="1" ht="18"/>
    <row r="181" s="1" customFormat="1" ht="18"/>
    <row r="182" s="1" customFormat="1" ht="18"/>
    <row r="183" s="1" customFormat="1" ht="18"/>
    <row r="184" s="1" customFormat="1" ht="18"/>
    <row r="185" s="1" customFormat="1" ht="18"/>
    <row r="186" s="1" customFormat="1" ht="18"/>
    <row r="187" s="1" customFormat="1" ht="18"/>
    <row r="188" s="1" customFormat="1" ht="18"/>
    <row r="189" s="1" customFormat="1" ht="18"/>
    <row r="190" s="1" customFormat="1" ht="18"/>
    <row r="191" s="1" customFormat="1" ht="18"/>
    <row r="192" s="1" customFormat="1" ht="18"/>
    <row r="193" s="1" customFormat="1" ht="18"/>
    <row r="194" s="1" customFormat="1" ht="18"/>
    <row r="195" s="1" customFormat="1" ht="18"/>
    <row r="196" s="1" customFormat="1" ht="18"/>
    <row r="197" s="1" customFormat="1" ht="18"/>
    <row r="198" s="1" customFormat="1" ht="18"/>
    <row r="199" s="1" customFormat="1" ht="18"/>
    <row r="200" s="1" customFormat="1" ht="18"/>
    <row r="201" s="1" customFormat="1" ht="18"/>
    <row r="202" s="1" customFormat="1" ht="18"/>
    <row r="203" s="1" customFormat="1" ht="18"/>
    <row r="204" s="1" customFormat="1" ht="18"/>
    <row r="205" s="1" customFormat="1" ht="18"/>
    <row r="206" s="1" customFormat="1" ht="18"/>
    <row r="207" s="1" customFormat="1" ht="18"/>
    <row r="208" s="1" customFormat="1" ht="18"/>
    <row r="209" s="1" customFormat="1" ht="18"/>
    <row r="210" s="1" customFormat="1" ht="18"/>
    <row r="211" s="1" customFormat="1" ht="18"/>
    <row r="212" s="1" customFormat="1" ht="18"/>
    <row r="213" s="1" customFormat="1" ht="18"/>
    <row r="214" s="1" customFormat="1" ht="18"/>
    <row r="215" s="1" customFormat="1" ht="18"/>
    <row r="216" s="1" customFormat="1" ht="18"/>
    <row r="217" s="1" customFormat="1" ht="18"/>
    <row r="218" s="1" customFormat="1" ht="18"/>
    <row r="219" s="1" customFormat="1" ht="18"/>
    <row r="220" s="1" customFormat="1" ht="18"/>
    <row r="221" s="1" customFormat="1" ht="18"/>
    <row r="222" s="1" customFormat="1" ht="18"/>
    <row r="223" s="1" customFormat="1" ht="18"/>
    <row r="224" s="1" customFormat="1" ht="18"/>
    <row r="225" s="1" customFormat="1" ht="18"/>
    <row r="226" s="1" customFormat="1" ht="18"/>
    <row r="227" s="1" customFormat="1" ht="18"/>
    <row r="228" s="1" customFormat="1" ht="18"/>
    <row r="229" s="1" customFormat="1" ht="18"/>
    <row r="230" s="1" customFormat="1" ht="18"/>
    <row r="231" s="1" customFormat="1" ht="18"/>
    <row r="232" s="1" customFormat="1" ht="18"/>
    <row r="233" s="1" customFormat="1" ht="18"/>
    <row r="234" s="1" customFormat="1" ht="18"/>
    <row r="235" s="1" customFormat="1" ht="18"/>
    <row r="236" s="1" customFormat="1" ht="18"/>
    <row r="237" s="1" customFormat="1" ht="18"/>
  </sheetData>
  <sheetProtection/>
  <mergeCells count="46">
    <mergeCell ref="E1:I1"/>
    <mergeCell ref="E2:I2"/>
    <mergeCell ref="E3:I3"/>
    <mergeCell ref="E4:I4"/>
    <mergeCell ref="E5:I5"/>
    <mergeCell ref="A7:I7"/>
    <mergeCell ref="A8:I8"/>
    <mergeCell ref="A9:I9"/>
    <mergeCell ref="A11:C12"/>
    <mergeCell ref="D11:D12"/>
    <mergeCell ref="E11:F11"/>
    <mergeCell ref="G11:G12"/>
    <mergeCell ref="H11:I11"/>
    <mergeCell ref="A13:C13"/>
    <mergeCell ref="A14:C14"/>
    <mergeCell ref="A15:C15"/>
    <mergeCell ref="A16:C16"/>
    <mergeCell ref="A17:C17"/>
    <mergeCell ref="A18:C18"/>
    <mergeCell ref="A20:C20"/>
    <mergeCell ref="A21:C21"/>
    <mergeCell ref="A26:C26"/>
    <mergeCell ref="A27:C27"/>
    <mergeCell ref="A28:C28"/>
    <mergeCell ref="A29:C29"/>
    <mergeCell ref="A23:C23"/>
    <mergeCell ref="A22:C22"/>
    <mergeCell ref="A24:C24"/>
    <mergeCell ref="A25:C25"/>
    <mergeCell ref="A41:C41"/>
    <mergeCell ref="A30:C30"/>
    <mergeCell ref="A31:C31"/>
    <mergeCell ref="A32:C32"/>
    <mergeCell ref="A33:C33"/>
    <mergeCell ref="A34:C34"/>
    <mergeCell ref="A35:C35"/>
    <mergeCell ref="A19:C19"/>
    <mergeCell ref="A42:C42"/>
    <mergeCell ref="A43:C43"/>
    <mergeCell ref="A44:C44"/>
    <mergeCell ref="A46:I46"/>
    <mergeCell ref="A36:C36"/>
    <mergeCell ref="A37:C37"/>
    <mergeCell ref="A38:C38"/>
    <mergeCell ref="A39:C39"/>
    <mergeCell ref="A40:C40"/>
  </mergeCells>
  <printOptions/>
  <pageMargins left="0.66" right="0.29" top="0.31" bottom="0.28" header="0.26" footer="0.23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2">
      <selection activeCell="M17" sqref="M17"/>
    </sheetView>
  </sheetViews>
  <sheetFormatPr defaultColWidth="9.00390625" defaultRowHeight="12.75"/>
  <cols>
    <col min="2" max="2" width="23.375" style="0" customWidth="1"/>
    <col min="3" max="3" width="4.875" style="0" customWidth="1"/>
    <col min="4" max="4" width="5.00390625" style="6" customWidth="1"/>
    <col min="5" max="5" width="5.25390625" style="6" customWidth="1"/>
    <col min="6" max="6" width="8.875" style="0" customWidth="1"/>
    <col min="7" max="7" width="9.875" style="0" customWidth="1"/>
    <col min="8" max="8" width="10.25390625" style="0" customWidth="1"/>
    <col min="9" max="9" width="8.875" style="0" customWidth="1"/>
    <col min="10" max="10" width="8.75390625" style="0" customWidth="1"/>
  </cols>
  <sheetData>
    <row r="1" spans="1:11" ht="15" customHeight="1">
      <c r="A1" s="8"/>
      <c r="B1" s="8"/>
      <c r="C1" s="8"/>
      <c r="D1" s="23"/>
      <c r="E1" s="23"/>
      <c r="F1" s="19"/>
      <c r="G1" s="141" t="s">
        <v>65</v>
      </c>
      <c r="H1" s="141"/>
      <c r="I1" s="141"/>
      <c r="J1" s="141"/>
      <c r="K1" s="141"/>
    </row>
    <row r="2" spans="1:11" ht="14.25" customHeight="1">
      <c r="A2" s="8"/>
      <c r="B2" s="8"/>
      <c r="C2" s="8"/>
      <c r="D2" s="23"/>
      <c r="E2" s="23"/>
      <c r="F2" s="19"/>
      <c r="G2" s="141" t="s">
        <v>100</v>
      </c>
      <c r="H2" s="141"/>
      <c r="I2" s="141"/>
      <c r="J2" s="141"/>
      <c r="K2" s="141"/>
    </row>
    <row r="3" spans="1:11" ht="12" customHeight="1">
      <c r="A3" s="8"/>
      <c r="B3" s="8"/>
      <c r="C3" s="8"/>
      <c r="D3" s="23"/>
      <c r="E3" s="23"/>
      <c r="F3" s="19"/>
      <c r="G3" s="141" t="s">
        <v>66</v>
      </c>
      <c r="H3" s="141"/>
      <c r="I3" s="141"/>
      <c r="J3" s="141"/>
      <c r="K3" s="141"/>
    </row>
    <row r="4" spans="1:11" ht="13.5" customHeight="1">
      <c r="A4" s="8"/>
      <c r="B4" s="8"/>
      <c r="C4" s="8"/>
      <c r="D4" s="23"/>
      <c r="E4" s="23"/>
      <c r="F4" s="19"/>
      <c r="G4" s="141" t="s">
        <v>92</v>
      </c>
      <c r="H4" s="141"/>
      <c r="I4" s="141"/>
      <c r="J4" s="141"/>
      <c r="K4" s="141"/>
    </row>
    <row r="5" spans="1:11" ht="12.75" customHeight="1">
      <c r="A5" s="8"/>
      <c r="B5" s="8"/>
      <c r="C5" s="8"/>
      <c r="D5" s="23"/>
      <c r="E5" s="23"/>
      <c r="F5" s="19"/>
      <c r="G5" s="96" t="s">
        <v>186</v>
      </c>
      <c r="H5" s="96"/>
      <c r="I5" s="96"/>
      <c r="J5" s="96"/>
      <c r="K5" s="96"/>
    </row>
    <row r="6" spans="1:11" ht="18.75" hidden="1">
      <c r="A6" s="8"/>
      <c r="B6" s="8"/>
      <c r="C6" s="8"/>
      <c r="D6" s="23"/>
      <c r="E6" s="23"/>
      <c r="F6" s="19"/>
      <c r="G6" s="8"/>
      <c r="H6" s="19"/>
      <c r="I6" s="19"/>
      <c r="J6" s="8"/>
      <c r="K6" s="8"/>
    </row>
    <row r="7" spans="1:11" ht="18.75" hidden="1">
      <c r="A7" s="8"/>
      <c r="B7" s="8"/>
      <c r="C7" s="8"/>
      <c r="D7" s="23"/>
      <c r="E7" s="23"/>
      <c r="F7" s="19"/>
      <c r="G7" s="8"/>
      <c r="H7" s="19"/>
      <c r="I7" s="19"/>
      <c r="J7" s="8"/>
      <c r="K7" s="8"/>
    </row>
    <row r="8" spans="1:11" ht="18.75" hidden="1">
      <c r="A8" s="8"/>
      <c r="B8" s="8"/>
      <c r="C8" s="8"/>
      <c r="D8" s="23"/>
      <c r="E8" s="23"/>
      <c r="F8" s="19"/>
      <c r="G8" s="8"/>
      <c r="H8" s="19"/>
      <c r="I8" s="19"/>
      <c r="J8" s="8"/>
      <c r="K8" s="8"/>
    </row>
    <row r="9" spans="1:11" ht="9" customHeight="1">
      <c r="A9" s="8"/>
      <c r="B9" s="8"/>
      <c r="C9" s="8"/>
      <c r="D9" s="23"/>
      <c r="E9" s="23"/>
      <c r="F9" s="19"/>
      <c r="G9" s="8"/>
      <c r="H9" s="19"/>
      <c r="I9" s="19"/>
      <c r="J9" s="8"/>
      <c r="K9" s="8"/>
    </row>
    <row r="10" spans="1:11" ht="18" customHeight="1">
      <c r="A10" s="164" t="s">
        <v>67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</row>
    <row r="11" spans="1:11" ht="15.75">
      <c r="A11" s="165" t="s">
        <v>68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</row>
    <row r="12" spans="1:11" ht="15.75">
      <c r="A12" s="165" t="s">
        <v>176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</row>
    <row r="13" spans="1:11" ht="10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0.75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</row>
    <row r="15" spans="1:11" ht="12.75" customHeight="1">
      <c r="A15" s="159" t="s">
        <v>69</v>
      </c>
      <c r="B15" s="160"/>
      <c r="C15" s="163" t="s">
        <v>70</v>
      </c>
      <c r="D15" s="168" t="s">
        <v>71</v>
      </c>
      <c r="E15" s="168" t="s">
        <v>72</v>
      </c>
      <c r="F15" s="166" t="s">
        <v>177</v>
      </c>
      <c r="G15" s="167" t="s">
        <v>178</v>
      </c>
      <c r="H15" s="167"/>
      <c r="I15" s="163" t="s">
        <v>179</v>
      </c>
      <c r="J15" s="163" t="s">
        <v>64</v>
      </c>
      <c r="K15" s="163"/>
    </row>
    <row r="16" spans="1:13" ht="49.5" customHeight="1">
      <c r="A16" s="161"/>
      <c r="B16" s="162"/>
      <c r="C16" s="163"/>
      <c r="D16" s="168"/>
      <c r="E16" s="168"/>
      <c r="F16" s="166"/>
      <c r="G16" s="40" t="s">
        <v>73</v>
      </c>
      <c r="H16" s="40" t="s">
        <v>74</v>
      </c>
      <c r="I16" s="163"/>
      <c r="J16" s="40" t="s">
        <v>180</v>
      </c>
      <c r="K16" s="40" t="s">
        <v>181</v>
      </c>
      <c r="M16" t="s">
        <v>155</v>
      </c>
    </row>
    <row r="17" spans="1:13" ht="49.5" customHeight="1">
      <c r="A17" s="158" t="s">
        <v>88</v>
      </c>
      <c r="B17" s="158"/>
      <c r="C17" s="29"/>
      <c r="D17" s="30"/>
      <c r="E17" s="30"/>
      <c r="F17" s="31">
        <f>F18+F38+F40+F46+F55+F72+F74+F80+F82</f>
        <v>11615.5</v>
      </c>
      <c r="G17" s="45">
        <f>G18+G38+G40+G46+G55+G74+G80+G82+G72</f>
        <v>12470.099999999999</v>
      </c>
      <c r="H17" s="45">
        <f>H18+H38+H40+H46+H55+H74+H80+H82+H72</f>
        <v>12470.099999999999</v>
      </c>
      <c r="I17" s="45">
        <f>I18+I38+I40+I46+I55+I74+I80+I82+I72</f>
        <v>10524.1</v>
      </c>
      <c r="J17" s="45">
        <f>J18+J38+J40+J46+J55+J74+J80+J82+J72</f>
        <v>9060.4</v>
      </c>
      <c r="K17" s="45">
        <f>K18+K38+K40+K46+K55+K74+K80+K82+K72</f>
        <v>9136.9</v>
      </c>
      <c r="L17" s="5"/>
      <c r="M17" t="s">
        <v>155</v>
      </c>
    </row>
    <row r="18" spans="1:11" ht="24" customHeight="1">
      <c r="A18" s="143" t="s">
        <v>75</v>
      </c>
      <c r="B18" s="143"/>
      <c r="C18" s="43">
        <v>992</v>
      </c>
      <c r="D18" s="44" t="s">
        <v>76</v>
      </c>
      <c r="E18" s="44" t="s">
        <v>86</v>
      </c>
      <c r="F18" s="41">
        <f aca="true" t="shared" si="0" ref="F18:K18">F19+F20+F21+F25+F26+F28+F30</f>
        <v>4589.6</v>
      </c>
      <c r="G18" s="41">
        <f t="shared" si="0"/>
        <v>4131.1</v>
      </c>
      <c r="H18" s="41">
        <f t="shared" si="0"/>
        <v>4131.1</v>
      </c>
      <c r="I18" s="41">
        <f t="shared" si="0"/>
        <v>4261.5</v>
      </c>
      <c r="J18" s="41">
        <f t="shared" si="0"/>
        <v>4120.5</v>
      </c>
      <c r="K18" s="41">
        <f t="shared" si="0"/>
        <v>4120.5</v>
      </c>
    </row>
    <row r="19" spans="1:13" ht="39" customHeight="1">
      <c r="A19" s="144" t="s">
        <v>78</v>
      </c>
      <c r="B19" s="144"/>
      <c r="C19" s="33">
        <v>992</v>
      </c>
      <c r="D19" s="34" t="s">
        <v>76</v>
      </c>
      <c r="E19" s="34" t="s">
        <v>77</v>
      </c>
      <c r="F19" s="10">
        <v>602.6</v>
      </c>
      <c r="G19" s="36">
        <v>746.2</v>
      </c>
      <c r="H19" s="36">
        <v>746.2</v>
      </c>
      <c r="I19" s="36">
        <v>783.5</v>
      </c>
      <c r="J19" s="36">
        <v>783.5</v>
      </c>
      <c r="K19" s="36">
        <v>783.5</v>
      </c>
      <c r="M19" t="s">
        <v>155</v>
      </c>
    </row>
    <row r="20" spans="1:12" ht="16.5" customHeight="1">
      <c r="A20" s="144" t="s">
        <v>104</v>
      </c>
      <c r="B20" s="144"/>
      <c r="C20" s="33">
        <v>992</v>
      </c>
      <c r="D20" s="34" t="s">
        <v>76</v>
      </c>
      <c r="E20" s="34" t="s">
        <v>79</v>
      </c>
      <c r="F20" s="10">
        <v>3305.3</v>
      </c>
      <c r="G20" s="36">
        <v>3099.2</v>
      </c>
      <c r="H20" s="36">
        <v>3099.2</v>
      </c>
      <c r="I20" s="36">
        <v>3238.6</v>
      </c>
      <c r="J20" s="36">
        <v>3238.6</v>
      </c>
      <c r="K20" s="36">
        <v>3238.6</v>
      </c>
      <c r="L20" t="s">
        <v>155</v>
      </c>
    </row>
    <row r="21" spans="1:11" ht="37.5" customHeight="1">
      <c r="A21" s="144" t="s">
        <v>105</v>
      </c>
      <c r="B21" s="144"/>
      <c r="C21" s="33">
        <v>992</v>
      </c>
      <c r="D21" s="34" t="s">
        <v>76</v>
      </c>
      <c r="E21" s="34" t="s">
        <v>79</v>
      </c>
      <c r="F21" s="10">
        <v>3.8</v>
      </c>
      <c r="G21" s="36">
        <v>3.8</v>
      </c>
      <c r="H21" s="36">
        <v>3.8</v>
      </c>
      <c r="I21" s="36">
        <v>3.8</v>
      </c>
      <c r="J21" s="36">
        <v>3.8</v>
      </c>
      <c r="K21" s="36">
        <v>3.8</v>
      </c>
    </row>
    <row r="22" spans="1:11" ht="42" customHeight="1" hidden="1">
      <c r="A22" s="144"/>
      <c r="B22" s="144"/>
      <c r="C22" s="33"/>
      <c r="D22" s="34"/>
      <c r="E22" s="34"/>
      <c r="F22" s="10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</row>
    <row r="23" spans="1:11" ht="15" customHeight="1" hidden="1">
      <c r="A23" s="144"/>
      <c r="B23" s="144"/>
      <c r="C23" s="33"/>
      <c r="D23" s="34"/>
      <c r="E23" s="34"/>
      <c r="F23" s="10"/>
      <c r="G23" s="36"/>
      <c r="H23" s="36"/>
      <c r="I23" s="36"/>
      <c r="J23" s="36"/>
      <c r="K23" s="36"/>
    </row>
    <row r="24" spans="1:11" ht="30.75" customHeight="1" hidden="1">
      <c r="A24" s="144"/>
      <c r="B24" s="144"/>
      <c r="C24" s="33"/>
      <c r="D24" s="34"/>
      <c r="E24" s="34"/>
      <c r="F24" s="10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</row>
    <row r="25" spans="1:11" ht="70.5" customHeight="1">
      <c r="A25" s="154" t="s">
        <v>131</v>
      </c>
      <c r="B25" s="155"/>
      <c r="C25" s="32">
        <v>992</v>
      </c>
      <c r="D25" s="25" t="s">
        <v>76</v>
      </c>
      <c r="E25" s="25" t="s">
        <v>132</v>
      </c>
      <c r="F25" s="9">
        <v>52.9</v>
      </c>
      <c r="G25" s="37">
        <v>50.9</v>
      </c>
      <c r="H25" s="37">
        <v>50.9</v>
      </c>
      <c r="I25" s="37">
        <v>53.6</v>
      </c>
      <c r="J25" s="37">
        <v>53.6</v>
      </c>
      <c r="K25" s="37">
        <v>53.6</v>
      </c>
    </row>
    <row r="26" spans="1:11" ht="31.5" customHeight="1">
      <c r="A26" s="154" t="s">
        <v>135</v>
      </c>
      <c r="B26" s="155"/>
      <c r="C26" s="32">
        <v>992</v>
      </c>
      <c r="D26" s="25" t="s">
        <v>76</v>
      </c>
      <c r="E26" s="25" t="s">
        <v>126</v>
      </c>
      <c r="F26" s="9">
        <f aca="true" t="shared" si="1" ref="F26:K26">F27</f>
        <v>458.6</v>
      </c>
      <c r="G26" s="37">
        <f t="shared" si="1"/>
        <v>0</v>
      </c>
      <c r="H26" s="37">
        <f t="shared" si="1"/>
        <v>0</v>
      </c>
      <c r="I26" s="37">
        <f t="shared" si="1"/>
        <v>0</v>
      </c>
      <c r="J26" s="37">
        <f t="shared" si="1"/>
        <v>0</v>
      </c>
      <c r="K26" s="37">
        <f t="shared" si="1"/>
        <v>0</v>
      </c>
    </row>
    <row r="27" spans="1:11" ht="27.75" customHeight="1">
      <c r="A27" s="147" t="s">
        <v>136</v>
      </c>
      <c r="B27" s="148"/>
      <c r="C27" s="33">
        <v>992</v>
      </c>
      <c r="D27" s="34" t="s">
        <v>76</v>
      </c>
      <c r="E27" s="34" t="s">
        <v>126</v>
      </c>
      <c r="F27" s="10">
        <v>458.6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</row>
    <row r="28" spans="1:11" ht="27.75" customHeight="1">
      <c r="A28" s="156" t="s">
        <v>138</v>
      </c>
      <c r="B28" s="107"/>
      <c r="C28" s="32">
        <v>992</v>
      </c>
      <c r="D28" s="25" t="s">
        <v>76</v>
      </c>
      <c r="E28" s="25" t="s">
        <v>87</v>
      </c>
      <c r="F28" s="9">
        <f aca="true" t="shared" si="2" ref="F28:K28">F29</f>
        <v>0</v>
      </c>
      <c r="G28" s="37">
        <f t="shared" si="2"/>
        <v>35</v>
      </c>
      <c r="H28" s="37">
        <f t="shared" si="2"/>
        <v>35</v>
      </c>
      <c r="I28" s="37">
        <f t="shared" si="2"/>
        <v>35</v>
      </c>
      <c r="J28" s="37">
        <f t="shared" si="2"/>
        <v>35</v>
      </c>
      <c r="K28" s="37">
        <f t="shared" si="2"/>
        <v>35</v>
      </c>
    </row>
    <row r="29" spans="1:11" ht="27.75" customHeight="1">
      <c r="A29" s="105" t="s">
        <v>147</v>
      </c>
      <c r="B29" s="157"/>
      <c r="C29" s="33">
        <v>992</v>
      </c>
      <c r="D29" s="34" t="s">
        <v>76</v>
      </c>
      <c r="E29" s="34" t="s">
        <v>87</v>
      </c>
      <c r="F29" s="10">
        <v>0</v>
      </c>
      <c r="G29" s="36">
        <v>35</v>
      </c>
      <c r="H29" s="36">
        <v>35</v>
      </c>
      <c r="I29" s="36">
        <v>35</v>
      </c>
      <c r="J29" s="36">
        <v>35</v>
      </c>
      <c r="K29" s="36">
        <v>35</v>
      </c>
    </row>
    <row r="30" spans="1:11" ht="30.75" customHeight="1">
      <c r="A30" s="151" t="s">
        <v>124</v>
      </c>
      <c r="B30" s="151"/>
      <c r="C30" s="32">
        <v>992</v>
      </c>
      <c r="D30" s="25" t="s">
        <v>76</v>
      </c>
      <c r="E30" s="25" t="s">
        <v>111</v>
      </c>
      <c r="F30" s="9">
        <f aca="true" t="shared" si="3" ref="F30:K30">F31+F33+F34+F35+F36+F37</f>
        <v>166.4</v>
      </c>
      <c r="G30" s="37">
        <f t="shared" si="3"/>
        <v>196</v>
      </c>
      <c r="H30" s="37">
        <f>H31+H33+H34+H35+H36+H37</f>
        <v>196</v>
      </c>
      <c r="I30" s="37">
        <f t="shared" si="3"/>
        <v>147</v>
      </c>
      <c r="J30" s="37">
        <f t="shared" si="3"/>
        <v>6</v>
      </c>
      <c r="K30" s="37">
        <f t="shared" si="3"/>
        <v>6</v>
      </c>
    </row>
    <row r="31" spans="1:12" ht="55.5" customHeight="1">
      <c r="A31" s="144" t="s">
        <v>103</v>
      </c>
      <c r="B31" s="144"/>
      <c r="C31" s="33">
        <v>992</v>
      </c>
      <c r="D31" s="34" t="s">
        <v>76</v>
      </c>
      <c r="E31" s="34" t="s">
        <v>111</v>
      </c>
      <c r="F31" s="10">
        <v>25.9</v>
      </c>
      <c r="G31" s="36">
        <v>10.7</v>
      </c>
      <c r="H31" s="36">
        <v>10.7</v>
      </c>
      <c r="I31" s="36">
        <v>0</v>
      </c>
      <c r="J31" s="36">
        <v>0</v>
      </c>
      <c r="K31" s="36">
        <v>0</v>
      </c>
      <c r="L31" s="57"/>
    </row>
    <row r="32" spans="1:11" ht="4.5" customHeight="1" hidden="1">
      <c r="A32" s="144"/>
      <c r="B32" s="144"/>
      <c r="C32" s="33"/>
      <c r="D32" s="34"/>
      <c r="E32" s="34"/>
      <c r="F32" s="10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</row>
    <row r="33" spans="1:11" ht="75.75" customHeight="1">
      <c r="A33" s="144" t="s">
        <v>128</v>
      </c>
      <c r="B33" s="144"/>
      <c r="C33" s="33">
        <v>992</v>
      </c>
      <c r="D33" s="34" t="s">
        <v>76</v>
      </c>
      <c r="E33" s="34" t="s">
        <v>111</v>
      </c>
      <c r="F33" s="10">
        <v>0</v>
      </c>
      <c r="G33" s="36">
        <v>61.3</v>
      </c>
      <c r="H33" s="36">
        <v>61.3</v>
      </c>
      <c r="I33" s="36">
        <v>30</v>
      </c>
      <c r="J33" s="36">
        <v>0</v>
      </c>
      <c r="K33" s="36">
        <v>0</v>
      </c>
    </row>
    <row r="34" spans="1:11" ht="79.5" customHeight="1">
      <c r="A34" s="144" t="s">
        <v>129</v>
      </c>
      <c r="B34" s="144"/>
      <c r="C34" s="33">
        <v>992</v>
      </c>
      <c r="D34" s="34" t="s">
        <v>76</v>
      </c>
      <c r="E34" s="34" t="s">
        <v>111</v>
      </c>
      <c r="F34" s="10">
        <v>125.7</v>
      </c>
      <c r="G34" s="36">
        <v>100</v>
      </c>
      <c r="H34" s="36">
        <v>100</v>
      </c>
      <c r="I34" s="36">
        <v>100</v>
      </c>
      <c r="J34" s="36">
        <v>6</v>
      </c>
      <c r="K34" s="36">
        <v>6</v>
      </c>
    </row>
    <row r="35" spans="1:11" ht="60" customHeight="1">
      <c r="A35" s="144" t="s">
        <v>137</v>
      </c>
      <c r="B35" s="144"/>
      <c r="C35" s="33">
        <v>992</v>
      </c>
      <c r="D35" s="34" t="s">
        <v>76</v>
      </c>
      <c r="E35" s="34" t="s">
        <v>111</v>
      </c>
      <c r="F35" s="10">
        <v>14.8</v>
      </c>
      <c r="G35" s="36">
        <v>22</v>
      </c>
      <c r="H35" s="36">
        <v>22</v>
      </c>
      <c r="I35" s="36">
        <v>15</v>
      </c>
      <c r="J35" s="36">
        <v>0</v>
      </c>
      <c r="K35" s="36">
        <v>0</v>
      </c>
    </row>
    <row r="36" spans="1:11" ht="78.75" customHeight="1">
      <c r="A36" s="147" t="s">
        <v>149</v>
      </c>
      <c r="B36" s="148"/>
      <c r="C36" s="33">
        <v>992</v>
      </c>
      <c r="D36" s="34" t="s">
        <v>76</v>
      </c>
      <c r="E36" s="34" t="s">
        <v>111</v>
      </c>
      <c r="F36" s="10">
        <v>0</v>
      </c>
      <c r="G36" s="36">
        <v>1</v>
      </c>
      <c r="H36" s="36">
        <v>1</v>
      </c>
      <c r="I36" s="36">
        <v>1</v>
      </c>
      <c r="J36" s="36">
        <v>0</v>
      </c>
      <c r="K36" s="36">
        <v>0</v>
      </c>
    </row>
    <row r="37" spans="1:11" ht="52.5" customHeight="1">
      <c r="A37" s="147" t="s">
        <v>150</v>
      </c>
      <c r="B37" s="148"/>
      <c r="C37" s="33">
        <v>992</v>
      </c>
      <c r="D37" s="34" t="s">
        <v>76</v>
      </c>
      <c r="E37" s="34" t="s">
        <v>111</v>
      </c>
      <c r="F37" s="10">
        <v>0</v>
      </c>
      <c r="G37" s="36">
        <v>1</v>
      </c>
      <c r="H37" s="36">
        <v>1</v>
      </c>
      <c r="I37" s="36">
        <v>1</v>
      </c>
      <c r="J37" s="36">
        <v>0</v>
      </c>
      <c r="K37" s="36">
        <v>0</v>
      </c>
    </row>
    <row r="38" spans="1:11" ht="15.75" customHeight="1">
      <c r="A38" s="143" t="s">
        <v>80</v>
      </c>
      <c r="B38" s="143"/>
      <c r="C38" s="43">
        <v>992</v>
      </c>
      <c r="D38" s="44" t="s">
        <v>77</v>
      </c>
      <c r="E38" s="44" t="s">
        <v>86</v>
      </c>
      <c r="F38" s="42">
        <f aca="true" t="shared" si="4" ref="F38:K38">F39</f>
        <v>190.4</v>
      </c>
      <c r="G38" s="42">
        <f t="shared" si="4"/>
        <v>186</v>
      </c>
      <c r="H38" s="42">
        <f t="shared" si="4"/>
        <v>186</v>
      </c>
      <c r="I38" s="42">
        <f t="shared" si="4"/>
        <v>186.8</v>
      </c>
      <c r="J38" s="42">
        <f t="shared" si="4"/>
        <v>186.8</v>
      </c>
      <c r="K38" s="42">
        <f t="shared" si="4"/>
        <v>186.8</v>
      </c>
    </row>
    <row r="39" spans="1:11" ht="49.5" customHeight="1">
      <c r="A39" s="144" t="s">
        <v>115</v>
      </c>
      <c r="B39" s="144"/>
      <c r="C39" s="33">
        <v>992</v>
      </c>
      <c r="D39" s="34" t="s">
        <v>77</v>
      </c>
      <c r="E39" s="34" t="s">
        <v>82</v>
      </c>
      <c r="F39" s="10">
        <v>190.4</v>
      </c>
      <c r="G39" s="36">
        <v>186</v>
      </c>
      <c r="H39" s="36">
        <v>186</v>
      </c>
      <c r="I39" s="36">
        <v>186.8</v>
      </c>
      <c r="J39" s="36">
        <v>186.8</v>
      </c>
      <c r="K39" s="36">
        <v>186.8</v>
      </c>
    </row>
    <row r="40" spans="1:11" ht="26.25" customHeight="1">
      <c r="A40" s="143" t="s">
        <v>81</v>
      </c>
      <c r="B40" s="143"/>
      <c r="C40" s="43">
        <v>992</v>
      </c>
      <c r="D40" s="44" t="s">
        <v>82</v>
      </c>
      <c r="E40" s="44" t="s">
        <v>86</v>
      </c>
      <c r="F40" s="42">
        <f aca="true" t="shared" si="5" ref="F40:K40">F41+F42+F44+F45+F43</f>
        <v>3.3</v>
      </c>
      <c r="G40" s="42">
        <f t="shared" si="5"/>
        <v>4.5</v>
      </c>
      <c r="H40" s="42">
        <f>H41+H42+H44+H45+H43</f>
        <v>4.5</v>
      </c>
      <c r="I40" s="42">
        <f t="shared" si="5"/>
        <v>4.5</v>
      </c>
      <c r="J40" s="42">
        <f t="shared" si="5"/>
        <v>4.5</v>
      </c>
      <c r="K40" s="42">
        <f t="shared" si="5"/>
        <v>4.5</v>
      </c>
    </row>
    <row r="41" spans="1:11" ht="65.25" customHeight="1">
      <c r="A41" s="144" t="s">
        <v>112</v>
      </c>
      <c r="B41" s="144"/>
      <c r="C41" s="33">
        <v>992</v>
      </c>
      <c r="D41" s="34" t="s">
        <v>82</v>
      </c>
      <c r="E41" s="34" t="s">
        <v>83</v>
      </c>
      <c r="F41" s="10">
        <v>0</v>
      </c>
      <c r="G41" s="36">
        <v>1</v>
      </c>
      <c r="H41" s="36">
        <v>1</v>
      </c>
      <c r="I41" s="36">
        <v>1</v>
      </c>
      <c r="J41" s="36">
        <v>1</v>
      </c>
      <c r="K41" s="36">
        <v>1</v>
      </c>
    </row>
    <row r="42" spans="1:11" ht="54" customHeight="1">
      <c r="A42" s="144" t="s">
        <v>106</v>
      </c>
      <c r="B42" s="144"/>
      <c r="C42" s="33">
        <v>992</v>
      </c>
      <c r="D42" s="34" t="s">
        <v>82</v>
      </c>
      <c r="E42" s="34" t="s">
        <v>83</v>
      </c>
      <c r="F42" s="10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</row>
    <row r="43" spans="1:11" ht="29.25" customHeight="1">
      <c r="A43" s="147" t="s">
        <v>130</v>
      </c>
      <c r="B43" s="148"/>
      <c r="C43" s="33">
        <v>992</v>
      </c>
      <c r="D43" s="34" t="s">
        <v>82</v>
      </c>
      <c r="E43" s="34" t="s">
        <v>83</v>
      </c>
      <c r="F43" s="10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</row>
    <row r="44" spans="1:11" ht="83.25" customHeight="1">
      <c r="A44" s="144" t="s">
        <v>145</v>
      </c>
      <c r="B44" s="144"/>
      <c r="C44" s="33">
        <v>992</v>
      </c>
      <c r="D44" s="34" t="s">
        <v>82</v>
      </c>
      <c r="E44" s="34" t="s">
        <v>107</v>
      </c>
      <c r="F44" s="10">
        <v>3.3</v>
      </c>
      <c r="G44" s="36">
        <v>3.5</v>
      </c>
      <c r="H44" s="36">
        <v>3.5</v>
      </c>
      <c r="I44" s="36">
        <v>3.5</v>
      </c>
      <c r="J44" s="36">
        <v>3.5</v>
      </c>
      <c r="K44" s="36">
        <v>3.5</v>
      </c>
    </row>
    <row r="45" spans="1:11" ht="80.25" customHeight="1">
      <c r="A45" s="144" t="s">
        <v>144</v>
      </c>
      <c r="B45" s="144"/>
      <c r="C45" s="33">
        <v>992</v>
      </c>
      <c r="D45" s="34" t="s">
        <v>82</v>
      </c>
      <c r="E45" s="34" t="s">
        <v>93</v>
      </c>
      <c r="F45" s="10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</row>
    <row r="46" spans="1:11" ht="17.25" customHeight="1">
      <c r="A46" s="143" t="s">
        <v>96</v>
      </c>
      <c r="B46" s="143"/>
      <c r="C46" s="43">
        <v>992</v>
      </c>
      <c r="D46" s="44" t="s">
        <v>79</v>
      </c>
      <c r="E46" s="44" t="s">
        <v>86</v>
      </c>
      <c r="F46" s="42">
        <f aca="true" t="shared" si="6" ref="F46:K46">F48+F52</f>
        <v>176.7</v>
      </c>
      <c r="G46" s="42">
        <f t="shared" si="6"/>
        <v>1373.4</v>
      </c>
      <c r="H46" s="42">
        <f>H48+H52</f>
        <v>1373.4</v>
      </c>
      <c r="I46" s="42">
        <f t="shared" si="6"/>
        <v>1305.5</v>
      </c>
      <c r="J46" s="42">
        <f t="shared" si="6"/>
        <v>1465.5</v>
      </c>
      <c r="K46" s="42">
        <f t="shared" si="6"/>
        <v>1462</v>
      </c>
    </row>
    <row r="47" spans="1:11" ht="1.5" customHeight="1" hidden="1">
      <c r="A47" s="144" t="s">
        <v>97</v>
      </c>
      <c r="B47" s="144"/>
      <c r="C47" s="33">
        <v>992</v>
      </c>
      <c r="D47" s="34" t="s">
        <v>79</v>
      </c>
      <c r="E47" s="34" t="s">
        <v>83</v>
      </c>
      <c r="F47" s="10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3" ht="28.5" customHeight="1">
      <c r="A48" s="151" t="s">
        <v>119</v>
      </c>
      <c r="B48" s="151"/>
      <c r="C48" s="32">
        <v>992</v>
      </c>
      <c r="D48" s="25" t="s">
        <v>79</v>
      </c>
      <c r="E48" s="25" t="s">
        <v>83</v>
      </c>
      <c r="F48" s="9">
        <f aca="true" t="shared" si="7" ref="F48:K48">F49+F50+F51</f>
        <v>68.1</v>
      </c>
      <c r="G48" s="37">
        <f t="shared" si="7"/>
        <v>1368.4</v>
      </c>
      <c r="H48" s="37">
        <f>H49+H50+H51</f>
        <v>1368.4</v>
      </c>
      <c r="I48" s="37">
        <f t="shared" si="7"/>
        <v>1304.5</v>
      </c>
      <c r="J48" s="37">
        <f t="shared" si="7"/>
        <v>1465.5</v>
      </c>
      <c r="K48" s="37">
        <f t="shared" si="7"/>
        <v>1462</v>
      </c>
      <c r="M48" t="s">
        <v>155</v>
      </c>
    </row>
    <row r="49" spans="1:12" ht="94.5" customHeight="1">
      <c r="A49" s="142" t="s">
        <v>118</v>
      </c>
      <c r="B49" s="142"/>
      <c r="C49" s="33">
        <v>992</v>
      </c>
      <c r="D49" s="34" t="s">
        <v>79</v>
      </c>
      <c r="E49" s="34" t="s">
        <v>83</v>
      </c>
      <c r="F49" s="10">
        <v>68.1</v>
      </c>
      <c r="G49" s="36">
        <v>1003.5</v>
      </c>
      <c r="H49" s="36">
        <v>1003.5</v>
      </c>
      <c r="I49" s="36">
        <v>3.5</v>
      </c>
      <c r="J49" s="36">
        <v>3.5</v>
      </c>
      <c r="K49" s="36">
        <v>3.5</v>
      </c>
      <c r="L49" t="s">
        <v>155</v>
      </c>
    </row>
    <row r="50" spans="1:11" ht="66" customHeight="1">
      <c r="A50" s="142" t="s">
        <v>158</v>
      </c>
      <c r="B50" s="142"/>
      <c r="C50" s="33">
        <v>992</v>
      </c>
      <c r="D50" s="34" t="s">
        <v>79</v>
      </c>
      <c r="E50" s="34" t="s">
        <v>83</v>
      </c>
      <c r="F50" s="10">
        <v>0</v>
      </c>
      <c r="G50" s="36">
        <v>0</v>
      </c>
      <c r="H50" s="36">
        <v>0</v>
      </c>
      <c r="I50" s="36">
        <v>1000</v>
      </c>
      <c r="J50" s="36">
        <v>1000</v>
      </c>
      <c r="K50" s="36">
        <v>1000</v>
      </c>
    </row>
    <row r="51" spans="1:11" ht="73.5" customHeight="1">
      <c r="A51" s="142" t="s">
        <v>159</v>
      </c>
      <c r="B51" s="142"/>
      <c r="C51" s="33">
        <v>992</v>
      </c>
      <c r="D51" s="34" t="s">
        <v>79</v>
      </c>
      <c r="E51" s="34" t="s">
        <v>83</v>
      </c>
      <c r="F51" s="10">
        <v>0</v>
      </c>
      <c r="G51" s="36">
        <v>364.9</v>
      </c>
      <c r="H51" s="36">
        <v>364.9</v>
      </c>
      <c r="I51" s="36">
        <v>301</v>
      </c>
      <c r="J51" s="36">
        <v>462</v>
      </c>
      <c r="K51" s="36">
        <v>458.5</v>
      </c>
    </row>
    <row r="52" spans="1:11" ht="27" customHeight="1">
      <c r="A52" s="151" t="s">
        <v>120</v>
      </c>
      <c r="B52" s="151"/>
      <c r="C52" s="32">
        <v>992</v>
      </c>
      <c r="D52" s="25" t="s">
        <v>79</v>
      </c>
      <c r="E52" s="25" t="s">
        <v>95</v>
      </c>
      <c r="F52" s="9">
        <f aca="true" t="shared" si="8" ref="F52:K52">F53+F54</f>
        <v>108.6</v>
      </c>
      <c r="G52" s="37">
        <f t="shared" si="8"/>
        <v>5</v>
      </c>
      <c r="H52" s="37">
        <f>H53+H54</f>
        <v>5</v>
      </c>
      <c r="I52" s="37">
        <f t="shared" si="8"/>
        <v>1</v>
      </c>
      <c r="J52" s="37">
        <f t="shared" si="8"/>
        <v>0</v>
      </c>
      <c r="K52" s="37">
        <f t="shared" si="8"/>
        <v>0</v>
      </c>
    </row>
    <row r="53" spans="1:11" ht="27" customHeight="1">
      <c r="A53" s="144" t="s">
        <v>113</v>
      </c>
      <c r="B53" s="144"/>
      <c r="C53" s="33">
        <v>992</v>
      </c>
      <c r="D53" s="34" t="s">
        <v>79</v>
      </c>
      <c r="E53" s="34" t="s">
        <v>95</v>
      </c>
      <c r="F53" s="10">
        <v>108.6</v>
      </c>
      <c r="G53" s="36">
        <v>4</v>
      </c>
      <c r="H53" s="36">
        <v>4</v>
      </c>
      <c r="I53" s="36">
        <v>0</v>
      </c>
      <c r="J53" s="36">
        <v>0</v>
      </c>
      <c r="K53" s="36">
        <v>0</v>
      </c>
    </row>
    <row r="54" spans="1:15" ht="76.5" customHeight="1">
      <c r="A54" s="142" t="s">
        <v>143</v>
      </c>
      <c r="B54" s="142"/>
      <c r="C54" s="33">
        <v>992</v>
      </c>
      <c r="D54" s="34" t="s">
        <v>79</v>
      </c>
      <c r="E54" s="34" t="s">
        <v>95</v>
      </c>
      <c r="F54" s="10">
        <v>0</v>
      </c>
      <c r="G54" s="36">
        <v>1</v>
      </c>
      <c r="H54" s="36">
        <v>1</v>
      </c>
      <c r="I54" s="36">
        <v>1</v>
      </c>
      <c r="J54" s="36">
        <v>0</v>
      </c>
      <c r="K54" s="36">
        <v>0</v>
      </c>
      <c r="O54" t="s">
        <v>155</v>
      </c>
    </row>
    <row r="55" spans="1:13" ht="26.25" customHeight="1">
      <c r="A55" s="143" t="s">
        <v>84</v>
      </c>
      <c r="B55" s="143"/>
      <c r="C55" s="43">
        <v>992</v>
      </c>
      <c r="D55" s="44" t="s">
        <v>85</v>
      </c>
      <c r="E55" s="44" t="s">
        <v>86</v>
      </c>
      <c r="F55" s="42">
        <f aca="true" t="shared" si="9" ref="F55:K55">F57+F59+F70</f>
        <v>1960.8000000000002</v>
      </c>
      <c r="G55" s="42">
        <f t="shared" si="9"/>
        <v>1933</v>
      </c>
      <c r="H55" s="42">
        <f t="shared" si="9"/>
        <v>1933</v>
      </c>
      <c r="I55" s="42">
        <f t="shared" si="9"/>
        <v>1396.2</v>
      </c>
      <c r="J55" s="42">
        <f t="shared" si="9"/>
        <v>1169</v>
      </c>
      <c r="K55" s="42">
        <f t="shared" si="9"/>
        <v>1169</v>
      </c>
      <c r="M55" t="s">
        <v>155</v>
      </c>
    </row>
    <row r="56" spans="1:11" ht="67.5" customHeight="1" hidden="1">
      <c r="A56" s="144"/>
      <c r="B56" s="144"/>
      <c r="C56" s="33"/>
      <c r="D56" s="34"/>
      <c r="E56" s="34"/>
      <c r="F56" s="10">
        <v>0</v>
      </c>
      <c r="G56" s="36">
        <v>0</v>
      </c>
      <c r="H56" s="36">
        <v>0</v>
      </c>
      <c r="I56" s="53">
        <v>0</v>
      </c>
      <c r="J56" s="53">
        <v>0</v>
      </c>
      <c r="K56" s="53">
        <v>0</v>
      </c>
    </row>
    <row r="57" spans="1:11" ht="18.75" customHeight="1">
      <c r="A57" s="154" t="s">
        <v>188</v>
      </c>
      <c r="B57" s="155"/>
      <c r="C57" s="32">
        <v>992</v>
      </c>
      <c r="D57" s="25" t="s">
        <v>85</v>
      </c>
      <c r="E57" s="25" t="s">
        <v>77</v>
      </c>
      <c r="F57" s="9">
        <v>0</v>
      </c>
      <c r="G57" s="37">
        <f>G58</f>
        <v>27</v>
      </c>
      <c r="H57" s="37">
        <f>H58</f>
        <v>27</v>
      </c>
      <c r="I57" s="37">
        <f>I58</f>
        <v>0</v>
      </c>
      <c r="J57" s="37">
        <f>J58</f>
        <v>0</v>
      </c>
      <c r="K57" s="37">
        <f>K58</f>
        <v>0</v>
      </c>
    </row>
    <row r="58" spans="1:12" ht="64.5" customHeight="1">
      <c r="A58" s="142" t="s">
        <v>187</v>
      </c>
      <c r="B58" s="142"/>
      <c r="C58" s="32">
        <v>992</v>
      </c>
      <c r="D58" s="25" t="s">
        <v>85</v>
      </c>
      <c r="E58" s="25" t="s">
        <v>77</v>
      </c>
      <c r="F58" s="10">
        <v>0</v>
      </c>
      <c r="G58" s="36">
        <v>27</v>
      </c>
      <c r="H58" s="36">
        <v>27</v>
      </c>
      <c r="I58" s="36">
        <v>0</v>
      </c>
      <c r="J58" s="36">
        <v>0</v>
      </c>
      <c r="K58" s="36">
        <v>0</v>
      </c>
      <c r="L58" t="s">
        <v>155</v>
      </c>
    </row>
    <row r="59" spans="1:11" ht="15.75" customHeight="1">
      <c r="A59" s="151" t="s">
        <v>123</v>
      </c>
      <c r="B59" s="151"/>
      <c r="C59" s="32">
        <v>992</v>
      </c>
      <c r="D59" s="25" t="s">
        <v>85</v>
      </c>
      <c r="E59" s="25" t="s">
        <v>82</v>
      </c>
      <c r="F59" s="9">
        <f aca="true" t="shared" si="10" ref="F59:K59">F60+F61+F62+F63+F64+F68+F69</f>
        <v>860.8000000000001</v>
      </c>
      <c r="G59" s="9">
        <f t="shared" si="10"/>
        <v>806</v>
      </c>
      <c r="H59" s="9">
        <f t="shared" si="10"/>
        <v>806</v>
      </c>
      <c r="I59" s="9">
        <f t="shared" si="10"/>
        <v>247.29999999999998</v>
      </c>
      <c r="J59" s="9">
        <f t="shared" si="10"/>
        <v>169</v>
      </c>
      <c r="K59" s="9">
        <f t="shared" si="10"/>
        <v>169</v>
      </c>
    </row>
    <row r="60" spans="1:13" ht="12.75">
      <c r="A60" s="144" t="s">
        <v>101</v>
      </c>
      <c r="B60" s="144"/>
      <c r="C60" s="33">
        <v>992</v>
      </c>
      <c r="D60" s="34" t="s">
        <v>85</v>
      </c>
      <c r="E60" s="34" t="s">
        <v>82</v>
      </c>
      <c r="F60" s="10">
        <v>216.6</v>
      </c>
      <c r="G60" s="36">
        <v>239.7</v>
      </c>
      <c r="H60" s="36">
        <v>239.7</v>
      </c>
      <c r="I60" s="36">
        <v>240.7</v>
      </c>
      <c r="J60" s="36">
        <v>169</v>
      </c>
      <c r="K60" s="36">
        <v>169</v>
      </c>
      <c r="M60" t="s">
        <v>155</v>
      </c>
    </row>
    <row r="61" spans="1:11" ht="15.75" customHeight="1">
      <c r="A61" s="144" t="s">
        <v>102</v>
      </c>
      <c r="B61" s="144"/>
      <c r="C61" s="33">
        <v>992</v>
      </c>
      <c r="D61" s="34" t="s">
        <v>85</v>
      </c>
      <c r="E61" s="34" t="s">
        <v>82</v>
      </c>
      <c r="F61" s="10">
        <v>11</v>
      </c>
      <c r="G61" s="36">
        <v>9.3</v>
      </c>
      <c r="H61" s="36">
        <v>9.3</v>
      </c>
      <c r="I61" s="36">
        <v>6.6</v>
      </c>
      <c r="J61" s="36">
        <v>0</v>
      </c>
      <c r="K61" s="36">
        <v>0</v>
      </c>
    </row>
    <row r="62" spans="1:13" ht="39.75" customHeight="1">
      <c r="A62" s="144" t="s">
        <v>184</v>
      </c>
      <c r="B62" s="144"/>
      <c r="C62" s="33">
        <v>992</v>
      </c>
      <c r="D62" s="34" t="s">
        <v>85</v>
      </c>
      <c r="E62" s="34" t="s">
        <v>82</v>
      </c>
      <c r="F62" s="10">
        <v>119</v>
      </c>
      <c r="G62" s="36">
        <v>117</v>
      </c>
      <c r="H62" s="36">
        <v>117</v>
      </c>
      <c r="I62" s="36">
        <v>0</v>
      </c>
      <c r="J62" s="36">
        <v>0</v>
      </c>
      <c r="K62" s="36">
        <v>0</v>
      </c>
      <c r="M62" t="s">
        <v>155</v>
      </c>
    </row>
    <row r="63" spans="1:11" ht="42.75" customHeight="1">
      <c r="A63" s="147" t="s">
        <v>162</v>
      </c>
      <c r="B63" s="148"/>
      <c r="C63" s="33">
        <v>992</v>
      </c>
      <c r="D63" s="34" t="s">
        <v>85</v>
      </c>
      <c r="E63" s="34" t="s">
        <v>82</v>
      </c>
      <c r="F63" s="10">
        <v>250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</row>
    <row r="64" spans="1:11" ht="66" customHeight="1">
      <c r="A64" s="147" t="s">
        <v>183</v>
      </c>
      <c r="B64" s="148"/>
      <c r="C64" s="33">
        <v>992</v>
      </c>
      <c r="D64" s="34" t="s">
        <v>85</v>
      </c>
      <c r="E64" s="34" t="s">
        <v>82</v>
      </c>
      <c r="F64" s="10">
        <v>198.1</v>
      </c>
      <c r="G64" s="36">
        <v>426</v>
      </c>
      <c r="H64" s="36">
        <v>426</v>
      </c>
      <c r="I64" s="36">
        <v>0</v>
      </c>
      <c r="J64" s="36">
        <v>0</v>
      </c>
      <c r="K64" s="36">
        <v>0</v>
      </c>
    </row>
    <row r="65" spans="1:11" ht="92.25" customHeight="1" hidden="1">
      <c r="A65" s="144"/>
      <c r="B65" s="144"/>
      <c r="C65" s="33"/>
      <c r="D65" s="34"/>
      <c r="E65" s="34"/>
      <c r="F65" s="10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</row>
    <row r="66" spans="1:11" ht="12.75" hidden="1">
      <c r="A66" s="149"/>
      <c r="B66" s="149"/>
      <c r="C66" s="32"/>
      <c r="D66" s="25"/>
      <c r="E66" s="25"/>
      <c r="F66" s="9">
        <f aca="true" t="shared" si="11" ref="F66:K66">F67</f>
        <v>0</v>
      </c>
      <c r="G66" s="37">
        <f t="shared" si="11"/>
        <v>0</v>
      </c>
      <c r="H66" s="37">
        <f t="shared" si="11"/>
        <v>0</v>
      </c>
      <c r="I66" s="37">
        <f t="shared" si="11"/>
        <v>0</v>
      </c>
      <c r="J66" s="37">
        <f t="shared" si="11"/>
        <v>0</v>
      </c>
      <c r="K66" s="37">
        <f t="shared" si="11"/>
        <v>0</v>
      </c>
    </row>
    <row r="67" spans="1:11" ht="25.5" customHeight="1" hidden="1">
      <c r="A67" s="144"/>
      <c r="B67" s="144"/>
      <c r="C67" s="32"/>
      <c r="D67" s="25"/>
      <c r="E67" s="25"/>
      <c r="F67" s="9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</row>
    <row r="68" spans="1:11" ht="66" customHeight="1">
      <c r="A68" s="142" t="s">
        <v>189</v>
      </c>
      <c r="B68" s="142"/>
      <c r="C68" s="33">
        <v>992</v>
      </c>
      <c r="D68" s="34" t="s">
        <v>85</v>
      </c>
      <c r="E68" s="34" t="s">
        <v>82</v>
      </c>
      <c r="F68" s="10">
        <v>0</v>
      </c>
      <c r="G68" s="36">
        <v>14</v>
      </c>
      <c r="H68" s="36">
        <v>14</v>
      </c>
      <c r="I68" s="36">
        <v>0</v>
      </c>
      <c r="J68" s="36">
        <v>0</v>
      </c>
      <c r="K68" s="36">
        <v>0</v>
      </c>
    </row>
    <row r="69" spans="1:14" ht="76.5" customHeight="1">
      <c r="A69" s="142" t="s">
        <v>185</v>
      </c>
      <c r="B69" s="142"/>
      <c r="C69" s="33">
        <v>992</v>
      </c>
      <c r="D69" s="34" t="s">
        <v>85</v>
      </c>
      <c r="E69" s="34" t="s">
        <v>82</v>
      </c>
      <c r="F69" s="10">
        <v>66.1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N69" t="s">
        <v>155</v>
      </c>
    </row>
    <row r="70" spans="1:11" ht="25.5" customHeight="1">
      <c r="A70" s="151" t="s">
        <v>121</v>
      </c>
      <c r="B70" s="151"/>
      <c r="C70" s="32">
        <v>992</v>
      </c>
      <c r="D70" s="25" t="s">
        <v>85</v>
      </c>
      <c r="E70" s="25" t="s">
        <v>85</v>
      </c>
      <c r="F70" s="9">
        <f aca="true" t="shared" si="12" ref="F70:K70">F71</f>
        <v>1100</v>
      </c>
      <c r="G70" s="37">
        <f t="shared" si="12"/>
        <v>1100</v>
      </c>
      <c r="H70" s="37">
        <f t="shared" si="12"/>
        <v>1100</v>
      </c>
      <c r="I70" s="37">
        <f t="shared" si="12"/>
        <v>1148.9</v>
      </c>
      <c r="J70" s="37">
        <f t="shared" si="12"/>
        <v>1000</v>
      </c>
      <c r="K70" s="37">
        <f t="shared" si="12"/>
        <v>1000</v>
      </c>
    </row>
    <row r="71" spans="1:11" ht="25.5" customHeight="1">
      <c r="A71" s="142" t="s">
        <v>122</v>
      </c>
      <c r="B71" s="142"/>
      <c r="C71" s="33">
        <v>992</v>
      </c>
      <c r="D71" s="34" t="s">
        <v>85</v>
      </c>
      <c r="E71" s="34" t="s">
        <v>85</v>
      </c>
      <c r="F71" s="10">
        <v>1100</v>
      </c>
      <c r="G71" s="36">
        <v>1100</v>
      </c>
      <c r="H71" s="36">
        <v>1100</v>
      </c>
      <c r="I71" s="36">
        <v>1148.9</v>
      </c>
      <c r="J71" s="36">
        <v>1000</v>
      </c>
      <c r="K71" s="36">
        <v>1000</v>
      </c>
    </row>
    <row r="72" spans="1:13" ht="19.5" customHeight="1">
      <c r="A72" s="152" t="s">
        <v>125</v>
      </c>
      <c r="B72" s="153"/>
      <c r="C72" s="43">
        <v>992</v>
      </c>
      <c r="D72" s="44" t="s">
        <v>126</v>
      </c>
      <c r="E72" s="44" t="s">
        <v>86</v>
      </c>
      <c r="F72" s="42">
        <f aca="true" t="shared" si="13" ref="F72:K72">F73</f>
        <v>3.1</v>
      </c>
      <c r="G72" s="42">
        <f t="shared" si="13"/>
        <v>5</v>
      </c>
      <c r="H72" s="42">
        <f t="shared" si="13"/>
        <v>5</v>
      </c>
      <c r="I72" s="42">
        <f t="shared" si="13"/>
        <v>3</v>
      </c>
      <c r="J72" s="42">
        <f t="shared" si="13"/>
        <v>1</v>
      </c>
      <c r="K72" s="42">
        <f t="shared" si="13"/>
        <v>1</v>
      </c>
      <c r="M72" t="s">
        <v>155</v>
      </c>
    </row>
    <row r="73" spans="1:11" ht="27.75" customHeight="1">
      <c r="A73" s="147" t="s">
        <v>127</v>
      </c>
      <c r="B73" s="148"/>
      <c r="C73" s="33">
        <v>992</v>
      </c>
      <c r="D73" s="34" t="s">
        <v>126</v>
      </c>
      <c r="E73" s="34" t="s">
        <v>126</v>
      </c>
      <c r="F73" s="10">
        <v>3.1</v>
      </c>
      <c r="G73" s="36">
        <v>5</v>
      </c>
      <c r="H73" s="36">
        <v>5</v>
      </c>
      <c r="I73" s="36">
        <v>3</v>
      </c>
      <c r="J73" s="36">
        <v>1</v>
      </c>
      <c r="K73" s="36">
        <v>1</v>
      </c>
    </row>
    <row r="74" spans="1:13" s="7" customFormat="1" ht="15.75" customHeight="1">
      <c r="A74" s="143" t="s">
        <v>161</v>
      </c>
      <c r="B74" s="143"/>
      <c r="C74" s="43">
        <v>992</v>
      </c>
      <c r="D74" s="44" t="s">
        <v>89</v>
      </c>
      <c r="E74" s="44" t="s">
        <v>86</v>
      </c>
      <c r="F74" s="42">
        <f aca="true" t="shared" si="14" ref="F74:K74">F75+F77+F79</f>
        <v>3738.7</v>
      </c>
      <c r="G74" s="42">
        <f>G75+G77</f>
        <v>3924.7999999999997</v>
      </c>
      <c r="H74" s="42">
        <f>H75+H77</f>
        <v>3924.7999999999997</v>
      </c>
      <c r="I74" s="42">
        <f t="shared" si="14"/>
        <v>2624.1</v>
      </c>
      <c r="J74" s="42">
        <f t="shared" si="14"/>
        <v>1623.8</v>
      </c>
      <c r="K74" s="42">
        <f t="shared" si="14"/>
        <v>1703.8</v>
      </c>
      <c r="L74" s="55"/>
      <c r="M74" s="55"/>
    </row>
    <row r="75" spans="1:13" s="3" customFormat="1" ht="29.25" customHeight="1">
      <c r="A75" s="144" t="s">
        <v>139</v>
      </c>
      <c r="B75" s="144"/>
      <c r="C75" s="33">
        <v>992</v>
      </c>
      <c r="D75" s="34" t="s">
        <v>89</v>
      </c>
      <c r="E75" s="34" t="s">
        <v>76</v>
      </c>
      <c r="F75" s="10">
        <v>929.2</v>
      </c>
      <c r="G75" s="36">
        <v>1002.6</v>
      </c>
      <c r="H75" s="36">
        <v>1002.6</v>
      </c>
      <c r="I75" s="36">
        <v>638.5</v>
      </c>
      <c r="J75" s="36">
        <v>338.5</v>
      </c>
      <c r="K75" s="36">
        <v>338.5</v>
      </c>
      <c r="L75" s="56"/>
      <c r="M75" s="56"/>
    </row>
    <row r="76" spans="1:13" s="3" customFormat="1" ht="77.25" customHeight="1" hidden="1">
      <c r="A76" s="144" t="s">
        <v>108</v>
      </c>
      <c r="B76" s="144"/>
      <c r="C76" s="33">
        <v>992</v>
      </c>
      <c r="D76" s="34" t="s">
        <v>89</v>
      </c>
      <c r="E76" s="34" t="s">
        <v>76</v>
      </c>
      <c r="F76" s="10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56"/>
      <c r="M76" s="56"/>
    </row>
    <row r="77" spans="1:13" s="3" customFormat="1" ht="28.5" customHeight="1">
      <c r="A77" s="144" t="s">
        <v>140</v>
      </c>
      <c r="B77" s="144"/>
      <c r="C77" s="33">
        <v>992</v>
      </c>
      <c r="D77" s="34" t="s">
        <v>89</v>
      </c>
      <c r="E77" s="34" t="s">
        <v>76</v>
      </c>
      <c r="F77" s="10">
        <v>2809.5</v>
      </c>
      <c r="G77" s="36">
        <v>2922.2</v>
      </c>
      <c r="H77" s="36">
        <v>2922.2</v>
      </c>
      <c r="I77" s="36">
        <v>1985.6</v>
      </c>
      <c r="J77" s="36">
        <v>1285.3</v>
      </c>
      <c r="K77" s="36">
        <v>1365.3</v>
      </c>
      <c r="L77" s="56"/>
      <c r="M77" s="56"/>
    </row>
    <row r="78" spans="1:11" s="3" customFormat="1" ht="63" customHeight="1" hidden="1">
      <c r="A78" s="144" t="s">
        <v>114</v>
      </c>
      <c r="B78" s="144"/>
      <c r="C78" s="33">
        <v>992</v>
      </c>
      <c r="D78" s="34" t="s">
        <v>89</v>
      </c>
      <c r="E78" s="34" t="s">
        <v>76</v>
      </c>
      <c r="F78" s="10">
        <v>0</v>
      </c>
      <c r="G78" s="36">
        <v>0</v>
      </c>
      <c r="H78" s="36">
        <v>0</v>
      </c>
      <c r="I78" s="53">
        <v>0</v>
      </c>
      <c r="J78" s="53">
        <v>0</v>
      </c>
      <c r="K78" s="53">
        <v>0</v>
      </c>
    </row>
    <row r="79" spans="1:11" s="3" customFormat="1" ht="25.5" customHeight="1" hidden="1">
      <c r="A79" s="144"/>
      <c r="B79" s="144"/>
      <c r="C79" s="33"/>
      <c r="D79" s="34"/>
      <c r="E79" s="34"/>
      <c r="F79" s="10"/>
      <c r="G79" s="36"/>
      <c r="H79" s="36"/>
      <c r="I79" s="53"/>
      <c r="J79" s="53"/>
      <c r="K79" s="53"/>
    </row>
    <row r="80" spans="1:11" s="3" customFormat="1" ht="15.75" customHeight="1">
      <c r="A80" s="150" t="s">
        <v>116</v>
      </c>
      <c r="B80" s="150"/>
      <c r="C80" s="43">
        <v>992</v>
      </c>
      <c r="D80" s="44" t="s">
        <v>107</v>
      </c>
      <c r="E80" s="44" t="s">
        <v>86</v>
      </c>
      <c r="F80" s="42">
        <f aca="true" t="shared" si="15" ref="F80:K80">F81</f>
        <v>445.4</v>
      </c>
      <c r="G80" s="42">
        <f t="shared" si="15"/>
        <v>425</v>
      </c>
      <c r="H80" s="42">
        <f t="shared" si="15"/>
        <v>425</v>
      </c>
      <c r="I80" s="42">
        <f t="shared" si="15"/>
        <v>250</v>
      </c>
      <c r="J80" s="42">
        <f t="shared" si="15"/>
        <v>125</v>
      </c>
      <c r="K80" s="42">
        <f t="shared" si="15"/>
        <v>125</v>
      </c>
    </row>
    <row r="81" spans="1:11" s="3" customFormat="1" ht="76.5" customHeight="1">
      <c r="A81" s="142" t="s">
        <v>141</v>
      </c>
      <c r="B81" s="142"/>
      <c r="C81" s="33">
        <v>992</v>
      </c>
      <c r="D81" s="34" t="s">
        <v>107</v>
      </c>
      <c r="E81" s="34" t="s">
        <v>82</v>
      </c>
      <c r="F81" s="10">
        <v>445.4</v>
      </c>
      <c r="G81" s="36">
        <v>425</v>
      </c>
      <c r="H81" s="36">
        <v>425</v>
      </c>
      <c r="I81" s="36">
        <v>250</v>
      </c>
      <c r="J81" s="36">
        <v>125</v>
      </c>
      <c r="K81" s="36">
        <v>125</v>
      </c>
    </row>
    <row r="82" spans="1:11" s="7" customFormat="1" ht="12.75">
      <c r="A82" s="143" t="s">
        <v>109</v>
      </c>
      <c r="B82" s="143"/>
      <c r="C82" s="43">
        <v>992</v>
      </c>
      <c r="D82" s="44" t="s">
        <v>87</v>
      </c>
      <c r="E82" s="44" t="s">
        <v>86</v>
      </c>
      <c r="F82" s="42">
        <f aca="true" t="shared" si="16" ref="F82:K82">F83</f>
        <v>507.5</v>
      </c>
      <c r="G82" s="42">
        <f t="shared" si="16"/>
        <v>487.3</v>
      </c>
      <c r="H82" s="42">
        <f t="shared" si="16"/>
        <v>487.3</v>
      </c>
      <c r="I82" s="42">
        <f t="shared" si="16"/>
        <v>492.5</v>
      </c>
      <c r="J82" s="42">
        <f t="shared" si="16"/>
        <v>364.3</v>
      </c>
      <c r="K82" s="42">
        <f t="shared" si="16"/>
        <v>364.3</v>
      </c>
    </row>
    <row r="83" spans="1:11" s="7" customFormat="1" ht="16.5" customHeight="1">
      <c r="A83" s="144" t="s">
        <v>142</v>
      </c>
      <c r="B83" s="144"/>
      <c r="C83" s="33">
        <v>992</v>
      </c>
      <c r="D83" s="34" t="s">
        <v>87</v>
      </c>
      <c r="E83" s="34" t="s">
        <v>76</v>
      </c>
      <c r="F83" s="10">
        <v>507.5</v>
      </c>
      <c r="G83" s="36">
        <v>487.3</v>
      </c>
      <c r="H83" s="36">
        <v>487.3</v>
      </c>
      <c r="I83" s="36">
        <v>492.5</v>
      </c>
      <c r="J83" s="36">
        <v>364.3</v>
      </c>
      <c r="K83" s="36">
        <v>364.3</v>
      </c>
    </row>
    <row r="84" spans="1:11" s="7" customFormat="1" ht="51" customHeight="1" hidden="1">
      <c r="A84" s="145" t="s">
        <v>110</v>
      </c>
      <c r="B84" s="146"/>
      <c r="C84" s="26">
        <v>992</v>
      </c>
      <c r="D84" s="27" t="s">
        <v>87</v>
      </c>
      <c r="E84" s="27" t="s">
        <v>76</v>
      </c>
      <c r="F84" s="28">
        <v>0</v>
      </c>
      <c r="G84" s="28">
        <v>0</v>
      </c>
      <c r="H84" s="28">
        <v>0</v>
      </c>
      <c r="I84" s="54">
        <v>0</v>
      </c>
      <c r="J84" s="54">
        <v>0</v>
      </c>
      <c r="K84" s="54">
        <v>0</v>
      </c>
    </row>
    <row r="85" spans="1:11" ht="23.25" customHeight="1">
      <c r="A85" s="8"/>
      <c r="B85" s="8"/>
      <c r="C85" s="8"/>
      <c r="D85" s="23"/>
      <c r="E85" s="23"/>
      <c r="F85" s="51">
        <v>2016</v>
      </c>
      <c r="G85" s="51">
        <v>2017</v>
      </c>
      <c r="H85" s="52" t="s">
        <v>182</v>
      </c>
      <c r="I85" s="51">
        <v>2018</v>
      </c>
      <c r="J85" s="51">
        <v>2019</v>
      </c>
      <c r="K85" s="51">
        <v>2020</v>
      </c>
    </row>
    <row r="86" spans="1:11" ht="12.75">
      <c r="A86" s="8"/>
      <c r="B86" s="8"/>
      <c r="C86" s="8"/>
      <c r="D86" s="23"/>
      <c r="E86" s="23"/>
      <c r="F86" s="8"/>
      <c r="G86" s="8"/>
      <c r="H86" s="8"/>
      <c r="I86" s="8"/>
      <c r="J86" s="8"/>
      <c r="K86" s="8"/>
    </row>
    <row r="87" spans="1:11" ht="19.5" customHeight="1">
      <c r="A87" s="62" t="s">
        <v>153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ht="12.75">
      <c r="A88" s="8"/>
      <c r="B88" s="8"/>
      <c r="C88" s="8"/>
      <c r="D88" s="23"/>
      <c r="E88" s="23"/>
      <c r="F88" s="8"/>
      <c r="G88" s="8"/>
      <c r="H88" s="8"/>
      <c r="I88" s="8"/>
      <c r="J88" s="8"/>
      <c r="K88" s="8"/>
    </row>
    <row r="89" spans="1:11" ht="12.75">
      <c r="A89" s="8"/>
      <c r="B89" s="8"/>
      <c r="C89" s="8"/>
      <c r="D89" s="23"/>
      <c r="E89" s="23"/>
      <c r="F89" s="8"/>
      <c r="G89" s="8"/>
      <c r="H89" s="8"/>
      <c r="I89" s="8"/>
      <c r="J89" s="8"/>
      <c r="K89" s="8"/>
    </row>
  </sheetData>
  <sheetProtection/>
  <mergeCells count="86">
    <mergeCell ref="I15:I16"/>
    <mergeCell ref="J15:K15"/>
    <mergeCell ref="A12:K12"/>
    <mergeCell ref="A14:K14"/>
    <mergeCell ref="F15:F16"/>
    <mergeCell ref="G15:H15"/>
    <mergeCell ref="D15:D16"/>
    <mergeCell ref="E15:E16"/>
    <mergeCell ref="G1:K1"/>
    <mergeCell ref="G2:K2"/>
    <mergeCell ref="G3:K3"/>
    <mergeCell ref="G4:K4"/>
    <mergeCell ref="G5:K5"/>
    <mergeCell ref="A19:B19"/>
    <mergeCell ref="A15:B16"/>
    <mergeCell ref="C15:C16"/>
    <mergeCell ref="A10:K10"/>
    <mergeCell ref="A11:K11"/>
    <mergeCell ref="A17:B17"/>
    <mergeCell ref="A18:B18"/>
    <mergeCell ref="A21:B21"/>
    <mergeCell ref="A22:B22"/>
    <mergeCell ref="A23:B23"/>
    <mergeCell ref="A24:B24"/>
    <mergeCell ref="A20:B20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8:B38"/>
    <mergeCell ref="A39:B39"/>
    <mergeCell ref="A40:B40"/>
    <mergeCell ref="A41:B41"/>
    <mergeCell ref="A36:B36"/>
    <mergeCell ref="A37:B37"/>
    <mergeCell ref="A42:B42"/>
    <mergeCell ref="A43:B43"/>
    <mergeCell ref="A44:B44"/>
    <mergeCell ref="A45:B45"/>
    <mergeCell ref="A46:B46"/>
    <mergeCell ref="A47:B47"/>
    <mergeCell ref="A53:B53"/>
    <mergeCell ref="A54:B54"/>
    <mergeCell ref="A55:B55"/>
    <mergeCell ref="A48:B48"/>
    <mergeCell ref="A56:B56"/>
    <mergeCell ref="A57:B57"/>
    <mergeCell ref="A58:B58"/>
    <mergeCell ref="A49:B49"/>
    <mergeCell ref="A50:B50"/>
    <mergeCell ref="A51:B51"/>
    <mergeCell ref="A52:B52"/>
    <mergeCell ref="A67:B67"/>
    <mergeCell ref="A70:B70"/>
    <mergeCell ref="A71:B71"/>
    <mergeCell ref="A72:B72"/>
    <mergeCell ref="A73:B73"/>
    <mergeCell ref="A59:B59"/>
    <mergeCell ref="A60:B60"/>
    <mergeCell ref="A61:B61"/>
    <mergeCell ref="A62:B62"/>
    <mergeCell ref="A63:B63"/>
    <mergeCell ref="A87:K87"/>
    <mergeCell ref="A75:B75"/>
    <mergeCell ref="A76:B76"/>
    <mergeCell ref="A77:B77"/>
    <mergeCell ref="A78:B78"/>
    <mergeCell ref="A64:B64"/>
    <mergeCell ref="A65:B65"/>
    <mergeCell ref="A66:B66"/>
    <mergeCell ref="A80:B80"/>
    <mergeCell ref="A79:B79"/>
    <mergeCell ref="A68:B68"/>
    <mergeCell ref="A74:B74"/>
    <mergeCell ref="A81:B81"/>
    <mergeCell ref="A82:B82"/>
    <mergeCell ref="A83:B83"/>
    <mergeCell ref="A84:B84"/>
    <mergeCell ref="A69:B69"/>
  </mergeCells>
  <printOptions/>
  <pageMargins left="0.75" right="0.24" top="0.22" bottom="0.28" header="0.17" footer="0.21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2017-11-12T13:10:57Z</cp:lastPrinted>
  <dcterms:created xsi:type="dcterms:W3CDTF">2006-11-27T07:08:51Z</dcterms:created>
  <dcterms:modified xsi:type="dcterms:W3CDTF">2017-11-15T10:17:50Z</dcterms:modified>
  <cp:category/>
  <cp:version/>
  <cp:contentType/>
  <cp:contentStatus/>
</cp:coreProperties>
</file>